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'Sheet1'!$B$1:$L$150</definedName>
  </definedNames>
  <calcPr fullCalcOnLoad="1"/>
</workbook>
</file>

<file path=xl/sharedStrings.xml><?xml version="1.0" encoding="utf-8"?>
<sst xmlns="http://schemas.openxmlformats.org/spreadsheetml/2006/main" count="451" uniqueCount="330">
  <si>
    <t xml:space="preserve">新日本製鉄  </t>
  </si>
  <si>
    <t xml:space="preserve">神戸製鋼所  </t>
  </si>
  <si>
    <t>住友金属工業</t>
  </si>
  <si>
    <t xml:space="preserve">日立製作所  </t>
  </si>
  <si>
    <t xml:space="preserve">東芝        </t>
  </si>
  <si>
    <t xml:space="preserve">三菱電機    </t>
  </si>
  <si>
    <t xml:space="preserve">富士通      </t>
  </si>
  <si>
    <t xml:space="preserve">ソニー      </t>
  </si>
  <si>
    <t>デンソー</t>
  </si>
  <si>
    <t xml:space="preserve">シャープ    </t>
  </si>
  <si>
    <t xml:space="preserve">三洋電機    </t>
  </si>
  <si>
    <t>京セラ</t>
  </si>
  <si>
    <t xml:space="preserve">パイオニア  </t>
  </si>
  <si>
    <t>トヨタ自動車</t>
  </si>
  <si>
    <t xml:space="preserve">日産自動車  </t>
  </si>
  <si>
    <t>マツダ</t>
  </si>
  <si>
    <t xml:space="preserve">三菱自動車工業  </t>
  </si>
  <si>
    <t xml:space="preserve">いすゞ自動車 </t>
  </si>
  <si>
    <t xml:space="preserve">スズキ      </t>
  </si>
  <si>
    <t xml:space="preserve">ダイハツ工業  </t>
  </si>
  <si>
    <t xml:space="preserve">富士重工業  </t>
  </si>
  <si>
    <t xml:space="preserve">アイシン精機  </t>
  </si>
  <si>
    <t xml:space="preserve">ヤマハ発動機  </t>
  </si>
  <si>
    <t xml:space="preserve">トヨタ車体  </t>
  </si>
  <si>
    <t xml:space="preserve">豊田合成    </t>
  </si>
  <si>
    <t xml:space="preserve">三菱重工業  </t>
  </si>
  <si>
    <t xml:space="preserve">川崎重工業  </t>
  </si>
  <si>
    <t xml:space="preserve">クボタ      </t>
  </si>
  <si>
    <t xml:space="preserve">豊田自動織機  </t>
  </si>
  <si>
    <t xml:space="preserve">ダイキン工業  </t>
  </si>
  <si>
    <t xml:space="preserve">キャノン   </t>
  </si>
  <si>
    <t xml:space="preserve">リコー     </t>
  </si>
  <si>
    <t>花王</t>
  </si>
  <si>
    <t xml:space="preserve">ブリヂストン  </t>
  </si>
  <si>
    <t xml:space="preserve">旭硝子      </t>
  </si>
  <si>
    <t>東陶機器（TOTO)</t>
  </si>
  <si>
    <t xml:space="preserve">大日本印刷  </t>
  </si>
  <si>
    <t xml:space="preserve">凸版印刷    </t>
  </si>
  <si>
    <t xml:space="preserve">ヤマハ      </t>
  </si>
  <si>
    <t xml:space="preserve">山崎製パン   </t>
  </si>
  <si>
    <t xml:space="preserve">東レ        </t>
  </si>
  <si>
    <t xml:space="preserve">ダイエー    </t>
  </si>
  <si>
    <t xml:space="preserve">高島屋      </t>
  </si>
  <si>
    <t xml:space="preserve">ユニー      </t>
  </si>
  <si>
    <t xml:space="preserve">近畿日本鉄道  </t>
  </si>
  <si>
    <t xml:space="preserve">東京電力   </t>
  </si>
  <si>
    <t xml:space="preserve">関西電力   </t>
  </si>
  <si>
    <t xml:space="preserve">中部電力   </t>
  </si>
  <si>
    <t xml:space="preserve">東北電力   </t>
  </si>
  <si>
    <t xml:space="preserve">九州電力  </t>
  </si>
  <si>
    <t xml:space="preserve">中国電力  </t>
  </si>
  <si>
    <t xml:space="preserve">三井物産    </t>
  </si>
  <si>
    <t xml:space="preserve">三菱商事    </t>
  </si>
  <si>
    <t xml:space="preserve">清水建設  </t>
  </si>
  <si>
    <t xml:space="preserve">鹿島建設  </t>
  </si>
  <si>
    <t xml:space="preserve">大成建設  </t>
  </si>
  <si>
    <t xml:space="preserve">大林組    </t>
  </si>
  <si>
    <t>積水ハウス</t>
  </si>
  <si>
    <t>大和ハウス工業</t>
  </si>
  <si>
    <t xml:space="preserve">日本通運   </t>
  </si>
  <si>
    <t xml:space="preserve">福山通運   </t>
  </si>
  <si>
    <t xml:space="preserve">山九       </t>
  </si>
  <si>
    <t xml:space="preserve">全日本空輸 </t>
  </si>
  <si>
    <t>ＫＤＤＩ</t>
  </si>
  <si>
    <t>富士火災海上保険</t>
  </si>
  <si>
    <t>関電工</t>
  </si>
  <si>
    <t>きんでん</t>
  </si>
  <si>
    <t>九電工</t>
  </si>
  <si>
    <t>大塚商会</t>
  </si>
  <si>
    <t>日本興亜損害保険</t>
  </si>
  <si>
    <t>ＮＴＴドコモ</t>
  </si>
  <si>
    <t>ＮＴＴデータ</t>
  </si>
  <si>
    <t>日立ソフトウェアエンジニアリング</t>
  </si>
  <si>
    <t>メイテック</t>
  </si>
  <si>
    <t>セコム</t>
  </si>
  <si>
    <t>電気機器</t>
  </si>
  <si>
    <t>医薬品</t>
  </si>
  <si>
    <t>小売業</t>
  </si>
  <si>
    <t>陸運業</t>
  </si>
  <si>
    <t>証券業</t>
  </si>
  <si>
    <t>情報・通信業</t>
  </si>
  <si>
    <t>E01086</t>
  </si>
  <si>
    <t>E01738</t>
  </si>
  <si>
    <t>E01739</t>
  </si>
  <si>
    <t>E01766</t>
  </si>
  <si>
    <t>E01773</t>
  </si>
  <si>
    <t>E01781</t>
  </si>
  <si>
    <t>E01794</t>
  </si>
  <si>
    <t>E02143</t>
  </si>
  <si>
    <t>E02144</t>
  </si>
  <si>
    <t>E02152</t>
  </si>
  <si>
    <t>E02164</t>
  </si>
  <si>
    <t>E02167</t>
  </si>
  <si>
    <t>E02168</t>
  </si>
  <si>
    <t>E02275</t>
  </si>
  <si>
    <t>E03834</t>
  </si>
  <si>
    <t>E04102</t>
  </si>
  <si>
    <t>E04148</t>
  </si>
  <si>
    <t>E04149</t>
  </si>
  <si>
    <t>E04499</t>
  </si>
  <si>
    <t>E04502</t>
  </si>
  <si>
    <t>E04506</t>
  </si>
  <si>
    <t>E00169</t>
  </si>
  <si>
    <t>竹中工務店 ☆</t>
  </si>
  <si>
    <t>E00281</t>
  </si>
  <si>
    <t>東建コーポレーション  ☆</t>
  </si>
  <si>
    <t>E00758</t>
  </si>
  <si>
    <t>三菱化学  ☆</t>
  </si>
  <si>
    <t>E00840</t>
  </si>
  <si>
    <t>三井化学  ☆</t>
  </si>
  <si>
    <t>E01600</t>
  </si>
  <si>
    <t>日本精工   ☆</t>
  </si>
  <si>
    <t>E01755</t>
  </si>
  <si>
    <t>オムロン   ☆</t>
  </si>
  <si>
    <t>E02206</t>
  </si>
  <si>
    <t>アスモ    ☆</t>
  </si>
  <si>
    <t>E02271</t>
  </si>
  <si>
    <t>ニコン   ☆</t>
  </si>
  <si>
    <t>E04802</t>
  </si>
  <si>
    <t>E04341</t>
  </si>
  <si>
    <t>E04426</t>
  </si>
  <si>
    <t>機器関連製品</t>
  </si>
  <si>
    <t>E01244</t>
  </si>
  <si>
    <t>企業名</t>
  </si>
  <si>
    <t>業種</t>
  </si>
  <si>
    <t>内部留保額
（億円）</t>
  </si>
  <si>
    <t>E01225</t>
  </si>
  <si>
    <t>鉄鋼</t>
  </si>
  <si>
    <t>E01226</t>
  </si>
  <si>
    <t>ＪＦＥスチール</t>
  </si>
  <si>
    <t>E01228</t>
  </si>
  <si>
    <t>E01231</t>
  </si>
  <si>
    <t>E01267</t>
  </si>
  <si>
    <t>機械</t>
  </si>
  <si>
    <t>E01532</t>
  </si>
  <si>
    <t xml:space="preserve">小松製作所（コマツ） </t>
  </si>
  <si>
    <t>E01570</t>
  </si>
  <si>
    <t>E01601</t>
  </si>
  <si>
    <t>エヌティエヌ（NTN)</t>
  </si>
  <si>
    <t>E01602</t>
  </si>
  <si>
    <t>ジェイテクト</t>
  </si>
  <si>
    <t>E01673</t>
  </si>
  <si>
    <t>ＳＭＣ</t>
  </si>
  <si>
    <t>E02126</t>
  </si>
  <si>
    <t>日立金属    ☆</t>
  </si>
  <si>
    <t>E01182</t>
  </si>
  <si>
    <t>電気機器</t>
  </si>
  <si>
    <t>E01737</t>
  </si>
  <si>
    <t>E01765</t>
  </si>
  <si>
    <t>E01772</t>
  </si>
  <si>
    <t>E01777</t>
  </si>
  <si>
    <t>E01780</t>
  </si>
  <si>
    <t>E01793</t>
  </si>
  <si>
    <t>アルプス電気</t>
  </si>
  <si>
    <t>E01873</t>
  </si>
  <si>
    <t>E01879</t>
  </si>
  <si>
    <t>山武</t>
  </si>
  <si>
    <t>E01889</t>
  </si>
  <si>
    <t>E01892</t>
  </si>
  <si>
    <t>E01898</t>
  </si>
  <si>
    <t>東海理化電機製作所</t>
  </si>
  <si>
    <t>E01914</t>
  </si>
  <si>
    <t>村田製作所</t>
  </si>
  <si>
    <t>E02081</t>
  </si>
  <si>
    <t>E02274</t>
  </si>
  <si>
    <t>E02319</t>
  </si>
  <si>
    <t>富士ゼロックス</t>
  </si>
  <si>
    <t>E00540</t>
  </si>
  <si>
    <t>トヨタ紡織</t>
  </si>
  <si>
    <t>運送用機械</t>
  </si>
  <si>
    <t>E01108</t>
  </si>
  <si>
    <t>E01514</t>
  </si>
  <si>
    <t>E01593</t>
  </si>
  <si>
    <t>E02127</t>
  </si>
  <si>
    <t>E02128</t>
  </si>
  <si>
    <t>E02142</t>
  </si>
  <si>
    <t>E02146</t>
  </si>
  <si>
    <t>E02149</t>
  </si>
  <si>
    <t>E02151</t>
  </si>
  <si>
    <t>関東自動車工業</t>
  </si>
  <si>
    <t>E02163</t>
  </si>
  <si>
    <t>E02166</t>
  </si>
  <si>
    <t>E02213</t>
  </si>
  <si>
    <t>E00752</t>
  </si>
  <si>
    <t>化学</t>
  </si>
  <si>
    <t>E00883</t>
  </si>
  <si>
    <t>E01085</t>
  </si>
  <si>
    <t>横浜ゴム</t>
  </si>
  <si>
    <t>ゴム製品</t>
  </si>
  <si>
    <t>E01110</t>
  </si>
  <si>
    <t>住友ゴム工業</t>
  </si>
  <si>
    <t>E01122</t>
  </si>
  <si>
    <t>ガラス・土石製品</t>
  </si>
  <si>
    <t>E01136</t>
  </si>
  <si>
    <t>日本特殊陶業</t>
  </si>
  <si>
    <t>E01138</t>
  </si>
  <si>
    <t>E00692</t>
  </si>
  <si>
    <t>その他製品</t>
  </si>
  <si>
    <t>E00693</t>
  </si>
  <si>
    <t>E02362</t>
  </si>
  <si>
    <t>E00919</t>
  </si>
  <si>
    <t xml:space="preserve">武田薬品工業  </t>
  </si>
  <si>
    <t>医薬品</t>
  </si>
  <si>
    <t>E00920</t>
  </si>
  <si>
    <t>アステラス製薬</t>
  </si>
  <si>
    <t>E00924</t>
  </si>
  <si>
    <t>田辺三菱製薬</t>
  </si>
  <si>
    <t>E00375</t>
  </si>
  <si>
    <t>食料品</t>
  </si>
  <si>
    <t>E00414</t>
  </si>
  <si>
    <t>伊藤園</t>
  </si>
  <si>
    <t>E00492</t>
  </si>
  <si>
    <t>日本たばこ産業（JT)</t>
  </si>
  <si>
    <t>E00873</t>
  </si>
  <si>
    <t>繊維製品</t>
  </si>
  <si>
    <t>E02622</t>
  </si>
  <si>
    <t>小売業</t>
  </si>
  <si>
    <t>E03013</t>
  </si>
  <si>
    <t>E03049</t>
  </si>
  <si>
    <t>E03139</t>
  </si>
  <si>
    <t>ヤマダ電機</t>
  </si>
  <si>
    <t>E03480</t>
  </si>
  <si>
    <t>イトーヨーカ堂</t>
  </si>
  <si>
    <t>E03771</t>
  </si>
  <si>
    <t>三菱ＵＦＪ証券</t>
  </si>
  <si>
    <t>E04101</t>
  </si>
  <si>
    <t>名古屋鉄道</t>
  </si>
  <si>
    <t>陸運業</t>
  </si>
  <si>
    <t>E04147</t>
  </si>
  <si>
    <t>東日本旅客鉄道（JR東日本）</t>
  </si>
  <si>
    <t>西日本旅客鉄道（JR西日本）</t>
  </si>
  <si>
    <t>東海旅客鉄道（JR東海）</t>
  </si>
  <si>
    <t>E04153</t>
  </si>
  <si>
    <t>東京地下鉄</t>
  </si>
  <si>
    <t>E04319</t>
  </si>
  <si>
    <t>E04324</t>
  </si>
  <si>
    <t>E04334</t>
  </si>
  <si>
    <t>E04498</t>
  </si>
  <si>
    <t>電気ガス業</t>
  </si>
  <si>
    <t>E04501</t>
  </si>
  <si>
    <t>E04504</t>
  </si>
  <si>
    <t>E04514</t>
  </si>
  <si>
    <t>E04520</t>
  </si>
  <si>
    <t>E02513</t>
  </si>
  <si>
    <t>卸売業</t>
  </si>
  <si>
    <t>E02529</t>
  </si>
  <si>
    <t>E02644</t>
  </si>
  <si>
    <t>E00048</t>
  </si>
  <si>
    <t>建設業</t>
  </si>
  <si>
    <t>E00052</t>
  </si>
  <si>
    <t>E00053</t>
  </si>
  <si>
    <t>E00055</t>
  </si>
  <si>
    <t>E00058</t>
  </si>
  <si>
    <t>E00074</t>
  </si>
  <si>
    <t>E00075</t>
  </si>
  <si>
    <t>E00143</t>
  </si>
  <si>
    <t>E00146</t>
  </si>
  <si>
    <t>E00218</t>
  </si>
  <si>
    <t>大東建託</t>
  </si>
  <si>
    <t>E04272</t>
  </si>
  <si>
    <t>空運業</t>
  </si>
  <si>
    <t>E04273</t>
  </si>
  <si>
    <t>E04425</t>
  </si>
  <si>
    <t>通信業</t>
  </si>
  <si>
    <t>E04463</t>
  </si>
  <si>
    <t>E03823</t>
  </si>
  <si>
    <t>東京海上日動火災保険</t>
  </si>
  <si>
    <t>保険業</t>
  </si>
  <si>
    <t>E03824</t>
  </si>
  <si>
    <t>三井住友海上火災保険</t>
  </si>
  <si>
    <t>E03826</t>
  </si>
  <si>
    <t>E03827</t>
  </si>
  <si>
    <t>損害保険ジャパン</t>
  </si>
  <si>
    <t>E03833</t>
  </si>
  <si>
    <t>あいおい損害保険</t>
  </si>
  <si>
    <t>E03852</t>
  </si>
  <si>
    <t>三井生命保険</t>
  </si>
  <si>
    <t>E03943</t>
  </si>
  <si>
    <t>不動産業</t>
  </si>
  <si>
    <t>E04810</t>
  </si>
  <si>
    <t>冨士ソフト</t>
  </si>
  <si>
    <t>E04852</t>
  </si>
  <si>
    <t>E04911</t>
  </si>
  <si>
    <t>E05099</t>
  </si>
  <si>
    <t>E04760</t>
  </si>
  <si>
    <t>電通</t>
  </si>
  <si>
    <t>サービス業</t>
  </si>
  <si>
    <t>E04773</t>
  </si>
  <si>
    <t>E04804</t>
  </si>
  <si>
    <t>E04837</t>
  </si>
  <si>
    <t>E04930</t>
  </si>
  <si>
    <t>ニチイ学館</t>
  </si>
  <si>
    <t>E05203</t>
  </si>
  <si>
    <t>日清医療食品</t>
  </si>
  <si>
    <t>E05298</t>
  </si>
  <si>
    <t>E05309</t>
  </si>
  <si>
    <t>綜合警備保障</t>
  </si>
  <si>
    <t>E05467</t>
  </si>
  <si>
    <t>☆印は今回新規に掲載／銀行業を除く</t>
  </si>
  <si>
    <t>合計</t>
  </si>
  <si>
    <t>正規</t>
  </si>
  <si>
    <t>非正規</t>
  </si>
  <si>
    <t>従業員数
（人）</t>
  </si>
  <si>
    <t>月1万円賃上げする場合の内部留保取り崩し率(％)</t>
  </si>
  <si>
    <t>内部留保の１％による雇用増の人数(人)(年収300万・1年)</t>
  </si>
  <si>
    <t>正規の賃上げ必要額は年18万円(月1万円とボーナス6月)。非正規の賃上げ必要額は年12円(月1万円)</t>
  </si>
  <si>
    <t>主要企業の連結内部留保(144社)による試算</t>
  </si>
  <si>
    <t>途中計算・一人当たり
内部留保(万円)</t>
  </si>
  <si>
    <t>2009/3/決算</t>
  </si>
  <si>
    <t xml:space="preserve">日本電気（NEC) </t>
  </si>
  <si>
    <t>パナソニック</t>
  </si>
  <si>
    <t>TDK</t>
  </si>
  <si>
    <t>セイコーエプソン</t>
  </si>
  <si>
    <t xml:space="preserve">パナソニック電工    </t>
  </si>
  <si>
    <t>ＮＥＣエレクトロニクス</t>
  </si>
  <si>
    <t>ＩＨＩ</t>
  </si>
  <si>
    <t xml:space="preserve">日野自動車  </t>
  </si>
  <si>
    <t>本田技研工業（ホンダ）</t>
  </si>
  <si>
    <t>住友化学</t>
  </si>
  <si>
    <t>鴻池運輸   ☆</t>
  </si>
  <si>
    <t>東京ガス</t>
  </si>
  <si>
    <t>大阪ガス</t>
  </si>
  <si>
    <t>キャノンマーチティングジャパン</t>
  </si>
  <si>
    <t>日本航空インターナショナル</t>
  </si>
  <si>
    <t>ソフトバンクモバイル   ☆</t>
  </si>
  <si>
    <t>レオパレス２１</t>
  </si>
  <si>
    <t>日立情報システムズ   ☆</t>
  </si>
  <si>
    <t>トランス・コスモス</t>
  </si>
  <si>
    <t>ＮＥＣフィールディング</t>
  </si>
  <si>
    <t>ワールドインテック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</si>
</sst>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0.0%"/>
    <numFmt numFmtId="178" formatCode="#,##0_);[Red]\(#,##0\)"/>
    <numFmt numFmtId="179" formatCode="#,##0.0_);[Red]\(#,##0.0\)"/>
    <numFmt numFmtId="180" formatCode="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21" fillId="0" borderId="0" xfId="0" applyFont="1" applyFill="1" applyAlignment="1">
      <alignment/>
    </xf>
    <xf numFmtId="38" fontId="21" fillId="0" borderId="0" xfId="49" applyFont="1" applyFill="1" applyAlignment="1">
      <alignment horizontal="right"/>
    </xf>
    <xf numFmtId="38" fontId="21" fillId="0" borderId="0" xfId="49" applyFont="1" applyFill="1" applyAlignment="1">
      <alignment/>
    </xf>
    <xf numFmtId="0" fontId="0" fillId="0" borderId="0" xfId="0" applyFill="1" applyAlignment="1">
      <alignment/>
    </xf>
    <xf numFmtId="176" fontId="22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49" fontId="0" fillId="24" borderId="0" xfId="0" applyNumberForma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38" fontId="23" fillId="0" borderId="0" xfId="49" applyFont="1" applyFill="1" applyAlignment="1">
      <alignment horizontal="right"/>
    </xf>
    <xf numFmtId="38" fontId="23" fillId="0" borderId="0" xfId="49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0" xfId="49" applyFont="1" applyFill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8" fontId="24" fillId="0" borderId="10" xfId="49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8" fontId="24" fillId="0" borderId="10" xfId="49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8" fontId="24" fillId="0" borderId="10" xfId="49" applyFont="1" applyFill="1" applyBorder="1" applyAlignment="1">
      <alignment horizontal="right"/>
    </xf>
    <xf numFmtId="179" fontId="24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38" fontId="24" fillId="0" borderId="10" xfId="49" applyFont="1" applyFill="1" applyBorder="1" applyAlignment="1">
      <alignment/>
    </xf>
    <xf numFmtId="178" fontId="24" fillId="0" borderId="10" xfId="0" applyNumberFormat="1" applyFont="1" applyBorder="1" applyAlignment="1">
      <alignment/>
    </xf>
    <xf numFmtId="10" fontId="24" fillId="0" borderId="10" xfId="42" applyNumberFormat="1" applyFont="1" applyBorder="1" applyAlignment="1">
      <alignment/>
    </xf>
    <xf numFmtId="10" fontId="24" fillId="0" borderId="10" xfId="0" applyNumberFormat="1" applyFont="1" applyBorder="1" applyAlignment="1">
      <alignment/>
    </xf>
    <xf numFmtId="180" fontId="24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0" xfId="0" applyFont="1" applyFill="1" applyAlignment="1">
      <alignment/>
    </xf>
    <xf numFmtId="38" fontId="24" fillId="0" borderId="0" xfId="49" applyFont="1" applyFill="1" applyAlignment="1">
      <alignment/>
    </xf>
    <xf numFmtId="38" fontId="24" fillId="0" borderId="0" xfId="49" applyFont="1" applyFill="1" applyAlignment="1">
      <alignment horizontal="right"/>
    </xf>
    <xf numFmtId="179" fontId="24" fillId="0" borderId="0" xfId="49" applyNumberFormat="1" applyFont="1" applyFill="1" applyAlignment="1">
      <alignment/>
    </xf>
    <xf numFmtId="176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Alignment="1">
      <alignment/>
    </xf>
    <xf numFmtId="179" fontId="24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0"/>
  <sheetViews>
    <sheetView tabSelected="1" zoomScalePageLayoutView="0" workbookViewId="0" topLeftCell="B1">
      <selection activeCell="C141" sqref="C141"/>
    </sheetView>
  </sheetViews>
  <sheetFormatPr defaultColWidth="9.00390625" defaultRowHeight="13.5"/>
  <cols>
    <col min="1" max="1" width="0" style="0" hidden="1" customWidth="1"/>
    <col min="2" max="2" width="21.625" style="0" customWidth="1"/>
    <col min="3" max="3" width="9.75390625" style="0" customWidth="1"/>
    <col min="4" max="4" width="8.50390625" style="0" bestFit="1" customWidth="1"/>
    <col min="5" max="5" width="7.625" style="0" bestFit="1" customWidth="1"/>
    <col min="6" max="6" width="6.75390625" style="0" bestFit="1" customWidth="1"/>
    <col min="7" max="7" width="9.00390625" style="0" hidden="1" customWidth="1"/>
    <col min="8" max="8" width="9.00390625" style="18" hidden="1" customWidth="1"/>
    <col min="9" max="9" width="6.25390625" style="0" bestFit="1" customWidth="1"/>
    <col min="10" max="10" width="6.375" style="0" bestFit="1" customWidth="1"/>
    <col min="11" max="11" width="6.875" style="0" customWidth="1"/>
    <col min="12" max="12" width="12.75390625" style="0" customWidth="1"/>
    <col min="23" max="23" width="14.50390625" style="0" customWidth="1"/>
  </cols>
  <sheetData>
    <row r="1" spans="1:18" ht="13.5">
      <c r="A1" s="1"/>
      <c r="B1" s="36"/>
      <c r="C1" s="37" t="s">
        <v>306</v>
      </c>
      <c r="D1" s="37"/>
      <c r="E1" s="38"/>
      <c r="F1" s="38"/>
      <c r="G1" s="38"/>
      <c r="H1" s="39"/>
      <c r="I1" s="37"/>
      <c r="J1" s="37"/>
      <c r="K1" s="37"/>
      <c r="L1" s="37"/>
      <c r="M1" s="4"/>
      <c r="N1" s="3"/>
      <c r="O1" s="4"/>
      <c r="P1" s="4"/>
      <c r="Q1" s="4"/>
      <c r="R1" s="2"/>
    </row>
    <row r="2" spans="1:13" ht="13.5">
      <c r="A2" s="1"/>
      <c r="B2" s="40"/>
      <c r="C2" s="36"/>
      <c r="D2" s="37"/>
      <c r="E2" s="37"/>
      <c r="F2" s="37"/>
      <c r="G2" s="37"/>
      <c r="H2" s="39"/>
      <c r="I2" s="38"/>
      <c r="J2" s="37"/>
      <c r="K2" s="37" t="s">
        <v>308</v>
      </c>
      <c r="L2" s="37"/>
      <c r="M2" s="6"/>
    </row>
    <row r="3" spans="1:13" ht="29.25" customHeight="1">
      <c r="A3" s="1"/>
      <c r="B3" s="20" t="s">
        <v>123</v>
      </c>
      <c r="C3" s="20" t="s">
        <v>124</v>
      </c>
      <c r="D3" s="21" t="s">
        <v>125</v>
      </c>
      <c r="E3" s="21" t="s">
        <v>302</v>
      </c>
      <c r="F3" s="22"/>
      <c r="G3" s="21" t="s">
        <v>307</v>
      </c>
      <c r="H3" s="22"/>
      <c r="I3" s="23" t="s">
        <v>303</v>
      </c>
      <c r="J3" s="23"/>
      <c r="K3" s="23"/>
      <c r="L3" s="23" t="s">
        <v>304</v>
      </c>
      <c r="M3" s="19"/>
    </row>
    <row r="4" spans="1:13" ht="18" customHeight="1">
      <c r="A4" s="1"/>
      <c r="B4" s="24"/>
      <c r="C4" s="24"/>
      <c r="D4" s="25"/>
      <c r="E4" s="26" t="s">
        <v>300</v>
      </c>
      <c r="F4" s="26" t="s">
        <v>301</v>
      </c>
      <c r="G4" s="27" t="s">
        <v>300</v>
      </c>
      <c r="H4" s="28" t="s">
        <v>301</v>
      </c>
      <c r="I4" s="26" t="s">
        <v>300</v>
      </c>
      <c r="J4" s="26" t="s">
        <v>301</v>
      </c>
      <c r="K4" s="26" t="s">
        <v>299</v>
      </c>
      <c r="L4" s="23"/>
      <c r="M4" s="19"/>
    </row>
    <row r="5" spans="1:12" ht="9.75" customHeight="1">
      <c r="A5" s="8" t="s">
        <v>126</v>
      </c>
      <c r="B5" s="29" t="s">
        <v>0</v>
      </c>
      <c r="C5" s="29" t="s">
        <v>127</v>
      </c>
      <c r="D5" s="30">
        <v>17618</v>
      </c>
      <c r="E5" s="30">
        <v>50077</v>
      </c>
      <c r="F5" s="30">
        <v>7897</v>
      </c>
      <c r="G5" s="27">
        <f>(D5/E5)*10000</f>
        <v>3518.1819997204307</v>
      </c>
      <c r="H5" s="31">
        <f>IF(F5=0,"",(D5/F5)*10000)</f>
        <v>22309.73787514246</v>
      </c>
      <c r="I5" s="32">
        <f>18/G5</f>
        <v>0.005116278805766829</v>
      </c>
      <c r="J5" s="32">
        <f>IF(F5=0,"",12/H5)</f>
        <v>0.0005378817118855716</v>
      </c>
      <c r="K5" s="33">
        <f>IF(J5="",I5,I5+J5)</f>
        <v>0.005654160517652401</v>
      </c>
      <c r="L5" s="34">
        <f>D5*100/300</f>
        <v>5872.666666666667</v>
      </c>
    </row>
    <row r="6" spans="1:12" ht="9.75" customHeight="1">
      <c r="A6" s="8" t="s">
        <v>128</v>
      </c>
      <c r="B6" s="29" t="s">
        <v>129</v>
      </c>
      <c r="C6" s="29" t="s">
        <v>127</v>
      </c>
      <c r="D6" s="30">
        <v>10289</v>
      </c>
      <c r="E6" s="30">
        <v>45090</v>
      </c>
      <c r="F6" s="30"/>
      <c r="G6" s="27">
        <f aca="true" t="shared" si="0" ref="G6:G69">(D6/E6)*10000</f>
        <v>2281.880683078288</v>
      </c>
      <c r="H6" s="31">
        <f>IF(F6=0,"",(D6/F6)*10000)</f>
      </c>
      <c r="I6" s="32">
        <f aca="true" t="shared" si="1" ref="I6:I69">18/G6</f>
        <v>0.007888230148702498</v>
      </c>
      <c r="J6" s="32"/>
      <c r="K6" s="33">
        <f aca="true" t="shared" si="2" ref="K6:K69">IF(J6="",I6,I6+J6)</f>
        <v>0.007888230148702498</v>
      </c>
      <c r="L6" s="34">
        <f aca="true" t="shared" si="3" ref="L6:L69">D6*100/300</f>
        <v>3429.6666666666665</v>
      </c>
    </row>
    <row r="7" spans="1:12" ht="9.75" customHeight="1">
      <c r="A7" s="8" t="s">
        <v>130</v>
      </c>
      <c r="B7" s="29" t="s">
        <v>2</v>
      </c>
      <c r="C7" s="29" t="s">
        <v>127</v>
      </c>
      <c r="D7" s="30">
        <v>7666</v>
      </c>
      <c r="E7" s="30">
        <v>24245</v>
      </c>
      <c r="F7" s="30">
        <v>3024</v>
      </c>
      <c r="G7" s="27">
        <f t="shared" si="0"/>
        <v>3161.8890492885134</v>
      </c>
      <c r="H7" s="31">
        <f aca="true" t="shared" si="4" ref="H7:H69">IF(F7=0,"",(D7/F7)*10000)</f>
        <v>25350.529100529104</v>
      </c>
      <c r="I7" s="32">
        <f t="shared" si="1"/>
        <v>0.005692799373858596</v>
      </c>
      <c r="J7" s="32">
        <f aca="true" t="shared" si="5" ref="J7:J69">IF(F7=0,"",12/H7)</f>
        <v>0.0004733629011218366</v>
      </c>
      <c r="K7" s="33">
        <f t="shared" si="2"/>
        <v>0.006166162274980433</v>
      </c>
      <c r="L7" s="34">
        <f t="shared" si="3"/>
        <v>2555.3333333333335</v>
      </c>
    </row>
    <row r="8" spans="1:12" ht="9.75" customHeight="1">
      <c r="A8" s="8" t="s">
        <v>131</v>
      </c>
      <c r="B8" s="29" t="s">
        <v>1</v>
      </c>
      <c r="C8" s="29" t="s">
        <v>127</v>
      </c>
      <c r="D8" s="30">
        <v>3993</v>
      </c>
      <c r="E8" s="30">
        <v>33526</v>
      </c>
      <c r="F8" s="30">
        <v>7350</v>
      </c>
      <c r="G8" s="27">
        <f t="shared" si="0"/>
        <v>1191.0159279365269</v>
      </c>
      <c r="H8" s="31">
        <f t="shared" si="4"/>
        <v>5432.65306122449</v>
      </c>
      <c r="I8" s="32">
        <f t="shared" si="1"/>
        <v>0.015113148009015778</v>
      </c>
      <c r="J8" s="32">
        <f t="shared" si="5"/>
        <v>0.0022088655146506385</v>
      </c>
      <c r="K8" s="33">
        <f t="shared" si="2"/>
        <v>0.017322013523666416</v>
      </c>
      <c r="L8" s="34">
        <f t="shared" si="3"/>
        <v>1331</v>
      </c>
    </row>
    <row r="9" spans="1:12" ht="9.75" customHeight="1">
      <c r="A9" s="8" t="s">
        <v>132</v>
      </c>
      <c r="B9" s="29" t="s">
        <v>27</v>
      </c>
      <c r="C9" s="29" t="s">
        <v>133</v>
      </c>
      <c r="D9" s="30">
        <v>1724</v>
      </c>
      <c r="E9" s="30">
        <v>25140</v>
      </c>
      <c r="F9" s="30"/>
      <c r="G9" s="27">
        <f t="shared" si="0"/>
        <v>685.7597454256166</v>
      </c>
      <c r="H9" s="31">
        <f>IF(F9=0,"",(D9/F9)*10000)</f>
      </c>
      <c r="I9" s="32">
        <f t="shared" si="1"/>
        <v>0.02624825986078886</v>
      </c>
      <c r="J9" s="32">
        <f>IF(F9=0,"",12/H9)</f>
      </c>
      <c r="K9" s="33">
        <f t="shared" si="2"/>
        <v>0.02624825986078886</v>
      </c>
      <c r="L9" s="34">
        <f t="shared" si="3"/>
        <v>574.6666666666666</v>
      </c>
    </row>
    <row r="10" spans="1:12" ht="9.75" customHeight="1">
      <c r="A10" s="8" t="s">
        <v>134</v>
      </c>
      <c r="B10" s="29" t="s">
        <v>135</v>
      </c>
      <c r="C10" s="29" t="s">
        <v>133</v>
      </c>
      <c r="D10" s="30">
        <v>9881</v>
      </c>
      <c r="E10" s="30">
        <v>39855</v>
      </c>
      <c r="F10" s="30">
        <v>8841</v>
      </c>
      <c r="G10" s="27">
        <f t="shared" si="0"/>
        <v>2479.2372349767907</v>
      </c>
      <c r="H10" s="31">
        <f t="shared" si="4"/>
        <v>11176.337518380273</v>
      </c>
      <c r="I10" s="32">
        <f t="shared" si="1"/>
        <v>0.007260297540734744</v>
      </c>
      <c r="J10" s="32">
        <f t="shared" si="5"/>
        <v>0.0010736969942313531</v>
      </c>
      <c r="K10" s="33">
        <f t="shared" si="2"/>
        <v>0.008333994534966097</v>
      </c>
      <c r="L10" s="34">
        <f t="shared" si="3"/>
        <v>3293.6666666666665</v>
      </c>
    </row>
    <row r="11" spans="1:12" ht="9.75" customHeight="1">
      <c r="A11" s="8" t="s">
        <v>136</v>
      </c>
      <c r="B11" s="29" t="s">
        <v>29</v>
      </c>
      <c r="C11" s="29" t="s">
        <v>133</v>
      </c>
      <c r="D11" s="30">
        <v>4771</v>
      </c>
      <c r="E11" s="30">
        <v>39896</v>
      </c>
      <c r="F11" s="30">
        <v>5026</v>
      </c>
      <c r="G11" s="27">
        <f t="shared" si="0"/>
        <v>1195.859234008422</v>
      </c>
      <c r="H11" s="31">
        <f t="shared" si="4"/>
        <v>9492.638280939116</v>
      </c>
      <c r="I11" s="32">
        <f t="shared" si="1"/>
        <v>0.015051938796897925</v>
      </c>
      <c r="J11" s="32">
        <f t="shared" si="5"/>
        <v>0.0012641374973800042</v>
      </c>
      <c r="K11" s="33">
        <f t="shared" si="2"/>
        <v>0.01631607629427793</v>
      </c>
      <c r="L11" s="34">
        <f t="shared" si="3"/>
        <v>1590.3333333333333</v>
      </c>
    </row>
    <row r="12" spans="1:12" ht="9.75" customHeight="1">
      <c r="A12" s="8" t="s">
        <v>137</v>
      </c>
      <c r="B12" s="29" t="s">
        <v>138</v>
      </c>
      <c r="C12" s="29" t="s">
        <v>133</v>
      </c>
      <c r="D12" s="30">
        <v>1951</v>
      </c>
      <c r="E12" s="30">
        <v>20679</v>
      </c>
      <c r="F12" s="30"/>
      <c r="G12" s="27">
        <f t="shared" si="0"/>
        <v>943.4692199816238</v>
      </c>
      <c r="H12" s="31">
        <f t="shared" si="4"/>
      </c>
      <c r="I12" s="32">
        <f t="shared" si="1"/>
        <v>0.019078523833931316</v>
      </c>
      <c r="J12" s="32">
        <f t="shared" si="5"/>
      </c>
      <c r="K12" s="33">
        <f t="shared" si="2"/>
        <v>0.019078523833931316</v>
      </c>
      <c r="L12" s="34">
        <f t="shared" si="3"/>
        <v>650.3333333333334</v>
      </c>
    </row>
    <row r="13" spans="1:12" ht="9.75" customHeight="1">
      <c r="A13" s="8" t="s">
        <v>139</v>
      </c>
      <c r="B13" s="29" t="s">
        <v>140</v>
      </c>
      <c r="C13" s="29" t="s">
        <v>133</v>
      </c>
      <c r="D13" s="30">
        <v>3651</v>
      </c>
      <c r="E13" s="30">
        <v>33029</v>
      </c>
      <c r="F13" s="30"/>
      <c r="G13" s="27">
        <f t="shared" si="0"/>
        <v>1105.392231069666</v>
      </c>
      <c r="H13" s="31">
        <f t="shared" si="4"/>
      </c>
      <c r="I13" s="32">
        <f t="shared" si="1"/>
        <v>0.01628381265406738</v>
      </c>
      <c r="J13" s="32">
        <f t="shared" si="5"/>
      </c>
      <c r="K13" s="33">
        <f t="shared" si="2"/>
        <v>0.01628381265406738</v>
      </c>
      <c r="L13" s="34">
        <f t="shared" si="3"/>
        <v>1217</v>
      </c>
    </row>
    <row r="14" spans="1:12" ht="9.75" customHeight="1">
      <c r="A14" s="8" t="s">
        <v>141</v>
      </c>
      <c r="B14" s="29" t="s">
        <v>142</v>
      </c>
      <c r="C14" s="29" t="s">
        <v>133</v>
      </c>
      <c r="D14" s="30">
        <v>5312</v>
      </c>
      <c r="E14" s="30">
        <v>15388</v>
      </c>
      <c r="F14" s="30">
        <v>4559</v>
      </c>
      <c r="G14" s="27">
        <f t="shared" si="0"/>
        <v>3452.0405510787627</v>
      </c>
      <c r="H14" s="31">
        <f t="shared" si="4"/>
        <v>11651.677999561307</v>
      </c>
      <c r="I14" s="32">
        <f t="shared" si="1"/>
        <v>0.005214307228915663</v>
      </c>
      <c r="J14" s="32">
        <f t="shared" si="5"/>
        <v>0.0010298945783132531</v>
      </c>
      <c r="K14" s="33">
        <f t="shared" si="2"/>
        <v>0.006244201807228916</v>
      </c>
      <c r="L14" s="34">
        <f t="shared" si="3"/>
        <v>1770.6666666666667</v>
      </c>
    </row>
    <row r="15" spans="1:12" ht="9.75" customHeight="1">
      <c r="A15" s="8" t="s">
        <v>143</v>
      </c>
      <c r="B15" s="29" t="s">
        <v>25</v>
      </c>
      <c r="C15" s="29" t="s">
        <v>133</v>
      </c>
      <c r="D15" s="30">
        <v>11490</v>
      </c>
      <c r="E15" s="30">
        <v>67416</v>
      </c>
      <c r="F15" s="30">
        <v>10136</v>
      </c>
      <c r="G15" s="27">
        <f t="shared" si="0"/>
        <v>1704.3431826272695</v>
      </c>
      <c r="H15" s="31">
        <f t="shared" si="4"/>
        <v>11335.83267561168</v>
      </c>
      <c r="I15" s="32">
        <f t="shared" si="1"/>
        <v>0.010561253263707573</v>
      </c>
      <c r="J15" s="32">
        <f t="shared" si="5"/>
        <v>0.0010585900783289819</v>
      </c>
      <c r="K15" s="33">
        <f t="shared" si="2"/>
        <v>0.011619843342036555</v>
      </c>
      <c r="L15" s="34">
        <f t="shared" si="3"/>
        <v>3830</v>
      </c>
    </row>
    <row r="16" spans="1:12" ht="9.75" customHeight="1">
      <c r="A16" s="8" t="s">
        <v>122</v>
      </c>
      <c r="B16" s="29" t="s">
        <v>144</v>
      </c>
      <c r="C16" s="29" t="s">
        <v>121</v>
      </c>
      <c r="D16" s="30">
        <v>2234</v>
      </c>
      <c r="E16" s="30">
        <v>18740</v>
      </c>
      <c r="F16" s="30">
        <v>3274</v>
      </c>
      <c r="G16" s="27">
        <f t="shared" si="0"/>
        <v>1192.102454642476</v>
      </c>
      <c r="H16" s="31">
        <f t="shared" si="4"/>
        <v>6823.457544288332</v>
      </c>
      <c r="I16" s="32">
        <f t="shared" si="1"/>
        <v>0.015099373321396598</v>
      </c>
      <c r="J16" s="32">
        <f t="shared" si="5"/>
        <v>0.00175863921217547</v>
      </c>
      <c r="K16" s="33">
        <f t="shared" si="2"/>
        <v>0.016858012533572067</v>
      </c>
      <c r="L16" s="34">
        <f t="shared" si="3"/>
        <v>744.6666666666666</v>
      </c>
    </row>
    <row r="17" spans="1:12" ht="9.75" customHeight="1">
      <c r="A17" s="8" t="s">
        <v>110</v>
      </c>
      <c r="B17" s="29" t="s">
        <v>111</v>
      </c>
      <c r="C17" s="29" t="s">
        <v>121</v>
      </c>
      <c r="D17" s="30">
        <v>2400</v>
      </c>
      <c r="E17" s="30">
        <v>24050</v>
      </c>
      <c r="F17" s="30"/>
      <c r="G17" s="27">
        <f t="shared" si="0"/>
        <v>997.9209979209979</v>
      </c>
      <c r="H17" s="31">
        <f t="shared" si="4"/>
      </c>
      <c r="I17" s="32">
        <f t="shared" si="1"/>
        <v>0.0180375</v>
      </c>
      <c r="J17" s="32">
        <f t="shared" si="5"/>
      </c>
      <c r="K17" s="33">
        <f t="shared" si="2"/>
        <v>0.0180375</v>
      </c>
      <c r="L17" s="34">
        <f t="shared" si="3"/>
        <v>800</v>
      </c>
    </row>
    <row r="18" spans="1:12" ht="9.75" customHeight="1">
      <c r="A18" s="8" t="s">
        <v>114</v>
      </c>
      <c r="B18" s="29" t="s">
        <v>115</v>
      </c>
      <c r="C18" s="29" t="s">
        <v>121</v>
      </c>
      <c r="D18" s="30">
        <v>1112</v>
      </c>
      <c r="E18" s="30">
        <v>11151</v>
      </c>
      <c r="F18" s="30">
        <v>1451</v>
      </c>
      <c r="G18" s="27">
        <f t="shared" si="0"/>
        <v>997.2199802708277</v>
      </c>
      <c r="H18" s="31">
        <f t="shared" si="4"/>
        <v>7663.68022053756</v>
      </c>
      <c r="I18" s="32">
        <f t="shared" si="1"/>
        <v>0.01805017985611511</v>
      </c>
      <c r="J18" s="32">
        <f t="shared" si="5"/>
        <v>0.0015658273381294965</v>
      </c>
      <c r="K18" s="33">
        <f t="shared" si="2"/>
        <v>0.019616007194244604</v>
      </c>
      <c r="L18" s="34">
        <f t="shared" si="3"/>
        <v>370.6666666666667</v>
      </c>
    </row>
    <row r="19" spans="1:12" ht="9.75" customHeight="1">
      <c r="A19" s="8" t="s">
        <v>145</v>
      </c>
      <c r="B19" s="29" t="s">
        <v>11</v>
      </c>
      <c r="C19" s="29" t="s">
        <v>146</v>
      </c>
      <c r="D19" s="30">
        <v>13522</v>
      </c>
      <c r="E19" s="30">
        <v>59514</v>
      </c>
      <c r="F19" s="30"/>
      <c r="G19" s="27">
        <f t="shared" si="0"/>
        <v>2272.0704372080518</v>
      </c>
      <c r="H19" s="31">
        <f t="shared" si="4"/>
      </c>
      <c r="I19" s="32">
        <f t="shared" si="1"/>
        <v>0.007922289602129862</v>
      </c>
      <c r="J19" s="32">
        <f t="shared" si="5"/>
      </c>
      <c r="K19" s="33">
        <f t="shared" si="2"/>
        <v>0.007922289602129862</v>
      </c>
      <c r="L19" s="34">
        <f t="shared" si="3"/>
        <v>4507.333333333333</v>
      </c>
    </row>
    <row r="20" spans="1:12" ht="9.75" customHeight="1">
      <c r="A20" s="8" t="s">
        <v>147</v>
      </c>
      <c r="B20" s="29" t="s">
        <v>3</v>
      </c>
      <c r="C20" s="29" t="s">
        <v>146</v>
      </c>
      <c r="D20" s="30">
        <v>24768</v>
      </c>
      <c r="E20" s="30">
        <v>361796</v>
      </c>
      <c r="F20" s="30">
        <v>42097</v>
      </c>
      <c r="G20" s="27">
        <f t="shared" si="0"/>
        <v>684.5846830810733</v>
      </c>
      <c r="H20" s="31">
        <f t="shared" si="4"/>
        <v>5883.554647599592</v>
      </c>
      <c r="I20" s="32">
        <f t="shared" si="1"/>
        <v>0.026293313953488374</v>
      </c>
      <c r="J20" s="32">
        <f t="shared" si="5"/>
        <v>0.0020395833333333334</v>
      </c>
      <c r="K20" s="33">
        <f t="shared" si="2"/>
        <v>0.028332897286821708</v>
      </c>
      <c r="L20" s="34">
        <f t="shared" si="3"/>
        <v>8256</v>
      </c>
    </row>
    <row r="21" spans="1:12" ht="9.75" customHeight="1">
      <c r="A21" s="8" t="s">
        <v>82</v>
      </c>
      <c r="B21" s="29" t="s">
        <v>4</v>
      </c>
      <c r="C21" s="29" t="s">
        <v>146</v>
      </c>
      <c r="D21" s="30">
        <v>14247</v>
      </c>
      <c r="E21" s="30">
        <v>199456</v>
      </c>
      <c r="F21" s="30"/>
      <c r="G21" s="27">
        <f t="shared" si="0"/>
        <v>714.2928766244185</v>
      </c>
      <c r="H21" s="31">
        <f t="shared" si="4"/>
      </c>
      <c r="I21" s="32">
        <f t="shared" si="1"/>
        <v>0.025199747315224258</v>
      </c>
      <c r="J21" s="32">
        <f t="shared" si="5"/>
      </c>
      <c r="K21" s="33">
        <f t="shared" si="2"/>
        <v>0.025199747315224258</v>
      </c>
      <c r="L21" s="34">
        <f t="shared" si="3"/>
        <v>4749</v>
      </c>
    </row>
    <row r="22" spans="1:12" ht="9.75" customHeight="1">
      <c r="A22" s="8" t="s">
        <v>83</v>
      </c>
      <c r="B22" s="29" t="s">
        <v>5</v>
      </c>
      <c r="C22" s="29" t="s">
        <v>146</v>
      </c>
      <c r="D22" s="30">
        <v>16479</v>
      </c>
      <c r="E22" s="30">
        <v>106931</v>
      </c>
      <c r="F22" s="30"/>
      <c r="G22" s="27">
        <f t="shared" si="0"/>
        <v>1541.0872431755058</v>
      </c>
      <c r="H22" s="31">
        <f t="shared" si="4"/>
      </c>
      <c r="I22" s="32">
        <f t="shared" si="1"/>
        <v>0.011680065537957399</v>
      </c>
      <c r="J22" s="32">
        <f t="shared" si="5"/>
      </c>
      <c r="K22" s="33">
        <f t="shared" si="2"/>
        <v>0.011680065537957399</v>
      </c>
      <c r="L22" s="34">
        <f t="shared" si="3"/>
        <v>5493</v>
      </c>
    </row>
    <row r="23" spans="1:12" ht="9.75" customHeight="1">
      <c r="A23" s="8" t="s">
        <v>112</v>
      </c>
      <c r="B23" s="29" t="s">
        <v>113</v>
      </c>
      <c r="C23" s="29" t="s">
        <v>146</v>
      </c>
      <c r="D23" s="30">
        <v>4223</v>
      </c>
      <c r="E23" s="30">
        <v>32583</v>
      </c>
      <c r="F23" s="30"/>
      <c r="G23" s="27">
        <f t="shared" si="0"/>
        <v>1296.0746401497713</v>
      </c>
      <c r="H23" s="31">
        <f t="shared" si="4"/>
      </c>
      <c r="I23" s="32">
        <f t="shared" si="1"/>
        <v>0.01388808903623017</v>
      </c>
      <c r="J23" s="32">
        <f t="shared" si="5"/>
      </c>
      <c r="K23" s="33">
        <f t="shared" si="2"/>
        <v>0.01388808903623017</v>
      </c>
      <c r="L23" s="34">
        <f t="shared" si="3"/>
        <v>1407.6666666666667</v>
      </c>
    </row>
    <row r="24" spans="1:12" ht="9.75" customHeight="1">
      <c r="A24" s="8" t="s">
        <v>148</v>
      </c>
      <c r="B24" s="29" t="s">
        <v>309</v>
      </c>
      <c r="C24" s="29" t="s">
        <v>146</v>
      </c>
      <c r="D24" s="30">
        <v>7340</v>
      </c>
      <c r="E24" s="30">
        <v>143327</v>
      </c>
      <c r="F24" s="30"/>
      <c r="G24" s="27">
        <f t="shared" si="0"/>
        <v>512.1156516218159</v>
      </c>
      <c r="H24" s="31">
        <f t="shared" si="4"/>
      </c>
      <c r="I24" s="32">
        <f t="shared" si="1"/>
        <v>0.03514831062670299</v>
      </c>
      <c r="J24" s="32">
        <f t="shared" si="5"/>
      </c>
      <c r="K24" s="33">
        <f t="shared" si="2"/>
        <v>0.03514831062670299</v>
      </c>
      <c r="L24" s="34">
        <f t="shared" si="3"/>
        <v>2446.6666666666665</v>
      </c>
    </row>
    <row r="25" spans="1:12" ht="9.75" customHeight="1">
      <c r="A25" s="8" t="s">
        <v>84</v>
      </c>
      <c r="B25" s="29" t="s">
        <v>6</v>
      </c>
      <c r="C25" s="29" t="s">
        <v>146</v>
      </c>
      <c r="D25" s="30">
        <v>6658</v>
      </c>
      <c r="E25" s="30">
        <v>165612</v>
      </c>
      <c r="F25" s="30"/>
      <c r="G25" s="27">
        <f t="shared" si="0"/>
        <v>402.02400792213126</v>
      </c>
      <c r="H25" s="31">
        <f t="shared" si="4"/>
      </c>
      <c r="I25" s="32">
        <f t="shared" si="1"/>
        <v>0.04477344547912286</v>
      </c>
      <c r="J25" s="32">
        <f t="shared" si="5"/>
      </c>
      <c r="K25" s="33">
        <f t="shared" si="2"/>
        <v>0.04477344547912286</v>
      </c>
      <c r="L25" s="34">
        <f t="shared" si="3"/>
        <v>2219.3333333333335</v>
      </c>
    </row>
    <row r="26" spans="1:12" ht="9.75" customHeight="1">
      <c r="A26" s="8" t="s">
        <v>149</v>
      </c>
      <c r="B26" s="29" t="s">
        <v>310</v>
      </c>
      <c r="C26" s="29" t="s">
        <v>146</v>
      </c>
      <c r="D26" s="30">
        <v>42152</v>
      </c>
      <c r="E26" s="30">
        <v>292250</v>
      </c>
      <c r="F26" s="30"/>
      <c r="G26" s="27">
        <f t="shared" si="0"/>
        <v>1442.3267750213859</v>
      </c>
      <c r="H26" s="31">
        <f t="shared" si="4"/>
      </c>
      <c r="I26" s="32">
        <f t="shared" si="1"/>
        <v>0.01247983488327956</v>
      </c>
      <c r="J26" s="32">
        <f t="shared" si="5"/>
      </c>
      <c r="K26" s="33">
        <f t="shared" si="2"/>
        <v>0.01247983488327956</v>
      </c>
      <c r="L26" s="34">
        <f t="shared" si="3"/>
        <v>14050.666666666666</v>
      </c>
    </row>
    <row r="27" spans="1:12" ht="9.75" customHeight="1">
      <c r="A27" s="8" t="s">
        <v>85</v>
      </c>
      <c r="B27" s="29" t="s">
        <v>9</v>
      </c>
      <c r="C27" s="29" t="s">
        <v>146</v>
      </c>
      <c r="D27" s="30">
        <v>9569</v>
      </c>
      <c r="E27" s="30">
        <v>54144</v>
      </c>
      <c r="F27" s="30"/>
      <c r="G27" s="27">
        <f t="shared" si="0"/>
        <v>1767.324172576832</v>
      </c>
      <c r="H27" s="31">
        <f t="shared" si="4"/>
      </c>
      <c r="I27" s="32">
        <f t="shared" si="1"/>
        <v>0.010184888703103773</v>
      </c>
      <c r="J27" s="32">
        <f t="shared" si="5"/>
      </c>
      <c r="K27" s="33">
        <f t="shared" si="2"/>
        <v>0.010184888703103773</v>
      </c>
      <c r="L27" s="34">
        <f t="shared" si="3"/>
        <v>3189.6666666666665</v>
      </c>
    </row>
    <row r="28" spans="1:12" ht="9.75" customHeight="1">
      <c r="A28" s="8" t="s">
        <v>150</v>
      </c>
      <c r="B28" s="29" t="s">
        <v>7</v>
      </c>
      <c r="C28" s="29" t="s">
        <v>146</v>
      </c>
      <c r="D28" s="30">
        <v>35479</v>
      </c>
      <c r="E28" s="30">
        <v>171300</v>
      </c>
      <c r="F28" s="30"/>
      <c r="G28" s="27">
        <f t="shared" si="0"/>
        <v>2071.161704611792</v>
      </c>
      <c r="H28" s="31">
        <f t="shared" si="4"/>
      </c>
      <c r="I28" s="32">
        <f t="shared" si="1"/>
        <v>0.008690774824544096</v>
      </c>
      <c r="J28" s="32">
        <f t="shared" si="5"/>
      </c>
      <c r="K28" s="33">
        <f t="shared" si="2"/>
        <v>0.008690774824544096</v>
      </c>
      <c r="L28" s="34">
        <f t="shared" si="3"/>
        <v>11826.333333333334</v>
      </c>
    </row>
    <row r="29" spans="1:12" ht="9.75" customHeight="1">
      <c r="A29" s="8" t="s">
        <v>151</v>
      </c>
      <c r="B29" s="29" t="s">
        <v>311</v>
      </c>
      <c r="C29" s="29" t="s">
        <v>146</v>
      </c>
      <c r="D29" s="30">
        <v>7930</v>
      </c>
      <c r="E29" s="30">
        <v>66429</v>
      </c>
      <c r="F29" s="30"/>
      <c r="G29" s="27">
        <f t="shared" si="0"/>
        <v>1193.7557392102847</v>
      </c>
      <c r="H29" s="31">
        <f t="shared" si="4"/>
      </c>
      <c r="I29" s="32">
        <f t="shared" si="1"/>
        <v>0.015078461538461539</v>
      </c>
      <c r="J29" s="32">
        <f t="shared" si="5"/>
      </c>
      <c r="K29" s="33">
        <f t="shared" si="2"/>
        <v>0.015078461538461539</v>
      </c>
      <c r="L29" s="34">
        <f t="shared" si="3"/>
        <v>2643.3333333333335</v>
      </c>
    </row>
    <row r="30" spans="1:12" ht="9.75" customHeight="1">
      <c r="A30" s="8" t="s">
        <v>86</v>
      </c>
      <c r="B30" s="29" t="s">
        <v>10</v>
      </c>
      <c r="C30" s="29" t="s">
        <v>146</v>
      </c>
      <c r="D30" s="30">
        <v>3093</v>
      </c>
      <c r="E30" s="30">
        <v>86016</v>
      </c>
      <c r="F30" s="30"/>
      <c r="G30" s="27">
        <f t="shared" si="0"/>
        <v>359.5842633928571</v>
      </c>
      <c r="H30" s="31">
        <f t="shared" si="4"/>
      </c>
      <c r="I30" s="32">
        <f t="shared" si="1"/>
        <v>0.050057807953443265</v>
      </c>
      <c r="J30" s="32">
        <f t="shared" si="5"/>
      </c>
      <c r="K30" s="33">
        <f t="shared" si="2"/>
        <v>0.050057807953443265</v>
      </c>
      <c r="L30" s="34">
        <f t="shared" si="3"/>
        <v>1031</v>
      </c>
    </row>
    <row r="31" spans="1:12" ht="9.75" customHeight="1">
      <c r="A31" s="8" t="s">
        <v>152</v>
      </c>
      <c r="B31" s="29" t="s">
        <v>153</v>
      </c>
      <c r="C31" s="29" t="s">
        <v>146</v>
      </c>
      <c r="D31" s="30">
        <v>1163</v>
      </c>
      <c r="E31" s="30">
        <v>37656</v>
      </c>
      <c r="F31" s="30">
        <v>6612</v>
      </c>
      <c r="G31" s="27">
        <f t="shared" si="0"/>
        <v>308.84852347567454</v>
      </c>
      <c r="H31" s="31">
        <f t="shared" si="4"/>
        <v>1758.9231699939503</v>
      </c>
      <c r="I31" s="32">
        <f t="shared" si="1"/>
        <v>0.05828099742046432</v>
      </c>
      <c r="J31" s="32">
        <f t="shared" si="5"/>
        <v>0.006822355975924334</v>
      </c>
      <c r="K31" s="33">
        <f t="shared" si="2"/>
        <v>0.06510335339638865</v>
      </c>
      <c r="L31" s="34">
        <f t="shared" si="3"/>
        <v>387.6666666666667</v>
      </c>
    </row>
    <row r="32" spans="1:12" ht="9.75" customHeight="1">
      <c r="A32" s="8" t="s">
        <v>87</v>
      </c>
      <c r="B32" s="29" t="s">
        <v>12</v>
      </c>
      <c r="C32" s="29" t="s">
        <v>146</v>
      </c>
      <c r="D32" s="30">
        <v>1341</v>
      </c>
      <c r="E32" s="30">
        <v>32115</v>
      </c>
      <c r="F32" s="30"/>
      <c r="G32" s="27">
        <f t="shared" si="0"/>
        <v>417.56188696870623</v>
      </c>
      <c r="H32" s="31">
        <f t="shared" si="4"/>
      </c>
      <c r="I32" s="32">
        <f t="shared" si="1"/>
        <v>0.04310738255033557</v>
      </c>
      <c r="J32" s="32">
        <f t="shared" si="5"/>
      </c>
      <c r="K32" s="33">
        <f t="shared" si="2"/>
        <v>0.04310738255033557</v>
      </c>
      <c r="L32" s="34">
        <f t="shared" si="3"/>
        <v>447</v>
      </c>
    </row>
    <row r="33" spans="1:12" ht="9.75" customHeight="1">
      <c r="A33" s="8" t="s">
        <v>154</v>
      </c>
      <c r="B33" s="29" t="s">
        <v>312</v>
      </c>
      <c r="C33" s="29" t="s">
        <v>146</v>
      </c>
      <c r="D33" s="30">
        <v>3242</v>
      </c>
      <c r="E33" s="30">
        <v>72326</v>
      </c>
      <c r="F33" s="30"/>
      <c r="G33" s="27">
        <f t="shared" si="0"/>
        <v>448.2482094958936</v>
      </c>
      <c r="H33" s="31">
        <f t="shared" si="4"/>
      </c>
      <c r="I33" s="32">
        <f t="shared" si="1"/>
        <v>0.04015632325724861</v>
      </c>
      <c r="J33" s="32">
        <f t="shared" si="5"/>
      </c>
      <c r="K33" s="33">
        <f t="shared" si="2"/>
        <v>0.04015632325724861</v>
      </c>
      <c r="L33" s="34">
        <f t="shared" si="3"/>
        <v>1080.6666666666667</v>
      </c>
    </row>
    <row r="34" spans="1:12" ht="9.75" customHeight="1">
      <c r="A34" s="8" t="s">
        <v>155</v>
      </c>
      <c r="B34" s="29" t="s">
        <v>156</v>
      </c>
      <c r="C34" s="29" t="s">
        <v>146</v>
      </c>
      <c r="D34" s="30">
        <v>1306</v>
      </c>
      <c r="E34" s="30">
        <v>8377</v>
      </c>
      <c r="F34" s="30">
        <v>1873</v>
      </c>
      <c r="G34" s="27">
        <f t="shared" si="0"/>
        <v>1559.0306792407782</v>
      </c>
      <c r="H34" s="31">
        <f t="shared" si="4"/>
        <v>6972.7709556860655</v>
      </c>
      <c r="I34" s="32">
        <f t="shared" si="1"/>
        <v>0.011545635528330782</v>
      </c>
      <c r="J34" s="32">
        <f t="shared" si="5"/>
        <v>0.001720980091883614</v>
      </c>
      <c r="K34" s="33">
        <f t="shared" si="2"/>
        <v>0.013266615620214396</v>
      </c>
      <c r="L34" s="34">
        <f t="shared" si="3"/>
        <v>435.3333333333333</v>
      </c>
    </row>
    <row r="35" spans="1:12" ht="9.75" customHeight="1">
      <c r="A35" s="8" t="s">
        <v>157</v>
      </c>
      <c r="B35" s="29" t="s">
        <v>313</v>
      </c>
      <c r="C35" s="29" t="s">
        <v>146</v>
      </c>
      <c r="D35" s="30">
        <v>5586</v>
      </c>
      <c r="E35" s="30">
        <v>56848</v>
      </c>
      <c r="F35" s="30">
        <v>20364</v>
      </c>
      <c r="G35" s="27">
        <f t="shared" si="0"/>
        <v>982.620320855615</v>
      </c>
      <c r="H35" s="31">
        <f t="shared" si="4"/>
        <v>2743.0760164997055</v>
      </c>
      <c r="I35" s="32">
        <f t="shared" si="1"/>
        <v>0.018318367346938775</v>
      </c>
      <c r="J35" s="32">
        <f t="shared" si="5"/>
        <v>0.004374650912996778</v>
      </c>
      <c r="K35" s="33">
        <f t="shared" si="2"/>
        <v>0.022693018259935555</v>
      </c>
      <c r="L35" s="34">
        <f t="shared" si="3"/>
        <v>1862</v>
      </c>
    </row>
    <row r="36" spans="1:12" ht="9.75" customHeight="1">
      <c r="A36" s="8" t="s">
        <v>158</v>
      </c>
      <c r="B36" s="29" t="s">
        <v>8</v>
      </c>
      <c r="C36" s="29" t="s">
        <v>146</v>
      </c>
      <c r="D36" s="30">
        <v>20752</v>
      </c>
      <c r="E36" s="30">
        <v>119919</v>
      </c>
      <c r="F36" s="30">
        <v>19480</v>
      </c>
      <c r="G36" s="27">
        <f t="shared" si="0"/>
        <v>1730.5014217930436</v>
      </c>
      <c r="H36" s="31">
        <f t="shared" si="4"/>
        <v>10652.977412731007</v>
      </c>
      <c r="I36" s="32">
        <f t="shared" si="1"/>
        <v>0.010401609483423285</v>
      </c>
      <c r="J36" s="32">
        <f t="shared" si="5"/>
        <v>0.0011264456437933693</v>
      </c>
      <c r="K36" s="33">
        <f t="shared" si="2"/>
        <v>0.011528055127216654</v>
      </c>
      <c r="L36" s="34">
        <f t="shared" si="3"/>
        <v>6917.333333333333</v>
      </c>
    </row>
    <row r="37" spans="1:12" ht="9.75" customHeight="1">
      <c r="A37" s="8" t="s">
        <v>159</v>
      </c>
      <c r="B37" s="29" t="s">
        <v>160</v>
      </c>
      <c r="C37" s="29" t="s">
        <v>146</v>
      </c>
      <c r="D37" s="30">
        <v>1598</v>
      </c>
      <c r="E37" s="30">
        <v>14838</v>
      </c>
      <c r="F37" s="30">
        <v>3388</v>
      </c>
      <c r="G37" s="27">
        <f t="shared" si="0"/>
        <v>1076.964550478501</v>
      </c>
      <c r="H37" s="31">
        <f t="shared" si="4"/>
        <v>4716.6469893742615</v>
      </c>
      <c r="I37" s="32">
        <f t="shared" si="1"/>
        <v>0.01671364205256571</v>
      </c>
      <c r="J37" s="32">
        <f t="shared" si="5"/>
        <v>0.0025441802252816025</v>
      </c>
      <c r="K37" s="33">
        <f t="shared" si="2"/>
        <v>0.019257822277847312</v>
      </c>
      <c r="L37" s="34">
        <f t="shared" si="3"/>
        <v>532.6666666666666</v>
      </c>
    </row>
    <row r="38" spans="1:12" ht="9.75" customHeight="1">
      <c r="A38" s="8" t="s">
        <v>161</v>
      </c>
      <c r="B38" s="29" t="s">
        <v>162</v>
      </c>
      <c r="C38" s="29" t="s">
        <v>146</v>
      </c>
      <c r="D38" s="30">
        <v>8488</v>
      </c>
      <c r="E38" s="30">
        <v>33431</v>
      </c>
      <c r="F38" s="30"/>
      <c r="G38" s="27">
        <f t="shared" si="0"/>
        <v>2538.9608447249557</v>
      </c>
      <c r="H38" s="31">
        <f t="shared" si="4"/>
      </c>
      <c r="I38" s="32">
        <f t="shared" si="1"/>
        <v>0.007089514608859567</v>
      </c>
      <c r="J38" s="32">
        <f t="shared" si="5"/>
      </c>
      <c r="K38" s="33">
        <f t="shared" si="2"/>
        <v>0.007089514608859567</v>
      </c>
      <c r="L38" s="34">
        <f t="shared" si="3"/>
        <v>2829.3333333333335</v>
      </c>
    </row>
    <row r="39" spans="1:12" ht="9.75" customHeight="1">
      <c r="A39" s="8" t="s">
        <v>163</v>
      </c>
      <c r="B39" s="29" t="s">
        <v>314</v>
      </c>
      <c r="C39" s="29" t="s">
        <v>75</v>
      </c>
      <c r="D39" s="30">
        <v>1648</v>
      </c>
      <c r="E39" s="30">
        <v>22476</v>
      </c>
      <c r="F39" s="30"/>
      <c r="G39" s="27">
        <f t="shared" si="0"/>
        <v>733.2265527673964</v>
      </c>
      <c r="H39" s="31">
        <f t="shared" si="4"/>
      </c>
      <c r="I39" s="32">
        <f t="shared" si="1"/>
        <v>0.02454902912621359</v>
      </c>
      <c r="J39" s="32">
        <f t="shared" si="5"/>
      </c>
      <c r="K39" s="33">
        <f t="shared" si="2"/>
        <v>0.02454902912621359</v>
      </c>
      <c r="L39" s="34">
        <f t="shared" si="3"/>
        <v>549.3333333333334</v>
      </c>
    </row>
    <row r="40" spans="1:12" ht="9.75" customHeight="1">
      <c r="A40" s="8" t="s">
        <v>116</v>
      </c>
      <c r="B40" s="29" t="s">
        <v>117</v>
      </c>
      <c r="C40" s="29" t="s">
        <v>146</v>
      </c>
      <c r="D40" s="30">
        <v>3732</v>
      </c>
      <c r="E40" s="30">
        <v>23759</v>
      </c>
      <c r="F40" s="30"/>
      <c r="G40" s="27">
        <f t="shared" si="0"/>
        <v>1570.7731806894228</v>
      </c>
      <c r="H40" s="31">
        <f t="shared" si="4"/>
      </c>
      <c r="I40" s="32">
        <f t="shared" si="1"/>
        <v>0.011459324758842445</v>
      </c>
      <c r="J40" s="32">
        <f t="shared" si="5"/>
      </c>
      <c r="K40" s="33">
        <f t="shared" si="2"/>
        <v>0.011459324758842445</v>
      </c>
      <c r="L40" s="34">
        <f t="shared" si="3"/>
        <v>1244</v>
      </c>
    </row>
    <row r="41" spans="1:12" ht="9.75" customHeight="1">
      <c r="A41" s="8" t="s">
        <v>164</v>
      </c>
      <c r="B41" s="29" t="s">
        <v>30</v>
      </c>
      <c r="C41" s="29" t="s">
        <v>146</v>
      </c>
      <c r="D41" s="30">
        <v>39436</v>
      </c>
      <c r="E41" s="30">
        <v>166980</v>
      </c>
      <c r="F41" s="30">
        <v>17395</v>
      </c>
      <c r="G41" s="27">
        <f t="shared" si="0"/>
        <v>2361.7199664630493</v>
      </c>
      <c r="H41" s="31">
        <f t="shared" si="4"/>
        <v>22670.882437482036</v>
      </c>
      <c r="I41" s="32">
        <f t="shared" si="1"/>
        <v>0.007621564053149407</v>
      </c>
      <c r="J41" s="32">
        <f t="shared" si="5"/>
        <v>0.000529313317780708</v>
      </c>
      <c r="K41" s="33">
        <f t="shared" si="2"/>
        <v>0.008150877370930114</v>
      </c>
      <c r="L41" s="34">
        <f t="shared" si="3"/>
        <v>13145.333333333334</v>
      </c>
    </row>
    <row r="42" spans="1:12" ht="9.75" customHeight="1">
      <c r="A42" s="8" t="s">
        <v>94</v>
      </c>
      <c r="B42" s="29" t="s">
        <v>31</v>
      </c>
      <c r="C42" s="29" t="s">
        <v>146</v>
      </c>
      <c r="D42" s="30">
        <v>11798</v>
      </c>
      <c r="E42" s="30">
        <v>108477</v>
      </c>
      <c r="F42" s="30"/>
      <c r="G42" s="27">
        <f t="shared" si="0"/>
        <v>1087.6038238520607</v>
      </c>
      <c r="H42" s="31">
        <f t="shared" si="4"/>
      </c>
      <c r="I42" s="32">
        <f t="shared" si="1"/>
        <v>0.01655014409221902</v>
      </c>
      <c r="J42" s="32">
        <f t="shared" si="5"/>
      </c>
      <c r="K42" s="33">
        <f t="shared" si="2"/>
        <v>0.01655014409221902</v>
      </c>
      <c r="L42" s="34">
        <f t="shared" si="3"/>
        <v>3932.6666666666665</v>
      </c>
    </row>
    <row r="43" spans="1:12" ht="9.75" customHeight="1">
      <c r="A43" s="8" t="s">
        <v>165</v>
      </c>
      <c r="B43" s="29" t="s">
        <v>166</v>
      </c>
      <c r="C43" s="29" t="s">
        <v>146</v>
      </c>
      <c r="D43" s="30">
        <v>4279</v>
      </c>
      <c r="E43" s="30">
        <v>40646</v>
      </c>
      <c r="F43" s="30"/>
      <c r="G43" s="27">
        <f t="shared" si="0"/>
        <v>1052.74811789598</v>
      </c>
      <c r="H43" s="31">
        <f t="shared" si="4"/>
      </c>
      <c r="I43" s="32">
        <f t="shared" si="1"/>
        <v>0.01709810703435382</v>
      </c>
      <c r="J43" s="32">
        <f t="shared" si="5"/>
      </c>
      <c r="K43" s="33">
        <f t="shared" si="2"/>
        <v>0.01709810703435382</v>
      </c>
      <c r="L43" s="34">
        <f t="shared" si="3"/>
        <v>1426.3333333333333</v>
      </c>
    </row>
    <row r="44" spans="1:12" ht="9.75" customHeight="1">
      <c r="A44" s="8" t="s">
        <v>167</v>
      </c>
      <c r="B44" s="29" t="s">
        <v>168</v>
      </c>
      <c r="C44" s="29" t="s">
        <v>169</v>
      </c>
      <c r="D44" s="30">
        <v>1953</v>
      </c>
      <c r="E44" s="30">
        <v>27078</v>
      </c>
      <c r="F44" s="30">
        <v>4355</v>
      </c>
      <c r="G44" s="27">
        <f t="shared" si="0"/>
        <v>721.2497230223798</v>
      </c>
      <c r="H44" s="31">
        <f t="shared" si="4"/>
        <v>4484.500574052812</v>
      </c>
      <c r="I44" s="32">
        <f t="shared" si="1"/>
        <v>0.02495668202764977</v>
      </c>
      <c r="J44" s="32">
        <f t="shared" si="5"/>
        <v>0.0026758832565284183</v>
      </c>
      <c r="K44" s="33">
        <f t="shared" si="2"/>
        <v>0.027632565284178186</v>
      </c>
      <c r="L44" s="34">
        <f t="shared" si="3"/>
        <v>651</v>
      </c>
    </row>
    <row r="45" spans="1:12" ht="9.75" customHeight="1">
      <c r="A45" s="8" t="s">
        <v>170</v>
      </c>
      <c r="B45" s="29" t="s">
        <v>24</v>
      </c>
      <c r="C45" s="29" t="s">
        <v>169</v>
      </c>
      <c r="D45" s="30">
        <v>2068</v>
      </c>
      <c r="E45" s="30">
        <v>25792</v>
      </c>
      <c r="F45" s="30"/>
      <c r="G45" s="27">
        <f t="shared" si="0"/>
        <v>801.7990074441688</v>
      </c>
      <c r="H45" s="31">
        <f t="shared" si="4"/>
      </c>
      <c r="I45" s="32">
        <f t="shared" si="1"/>
        <v>0.0224495164410058</v>
      </c>
      <c r="J45" s="32">
        <f t="shared" si="5"/>
      </c>
      <c r="K45" s="33">
        <f t="shared" si="2"/>
        <v>0.0224495164410058</v>
      </c>
      <c r="L45" s="34">
        <f t="shared" si="3"/>
        <v>689.3333333333334</v>
      </c>
    </row>
    <row r="46" spans="1:12" ht="9.75" customHeight="1">
      <c r="A46" s="8" t="s">
        <v>171</v>
      </c>
      <c r="B46" s="29" t="s">
        <v>28</v>
      </c>
      <c r="C46" s="29" t="s">
        <v>169</v>
      </c>
      <c r="D46" s="30">
        <v>5653</v>
      </c>
      <c r="E46" s="30">
        <v>39916</v>
      </c>
      <c r="F46" s="30">
        <v>9131</v>
      </c>
      <c r="G46" s="27">
        <f t="shared" si="0"/>
        <v>1416.224070548151</v>
      </c>
      <c r="H46" s="31">
        <f t="shared" si="4"/>
        <v>6190.997700142372</v>
      </c>
      <c r="I46" s="32">
        <f t="shared" si="1"/>
        <v>0.012709853175305147</v>
      </c>
      <c r="J46" s="32">
        <f t="shared" si="5"/>
        <v>0.0019382982487174951</v>
      </c>
      <c r="K46" s="33">
        <f t="shared" si="2"/>
        <v>0.014648151424022642</v>
      </c>
      <c r="L46" s="34">
        <f t="shared" si="3"/>
        <v>1884.3333333333333</v>
      </c>
    </row>
    <row r="47" spans="1:12" ht="9.75" customHeight="1">
      <c r="A47" s="8" t="s">
        <v>172</v>
      </c>
      <c r="B47" s="29" t="s">
        <v>21</v>
      </c>
      <c r="C47" s="29" t="s">
        <v>169</v>
      </c>
      <c r="D47" s="30">
        <v>7001</v>
      </c>
      <c r="E47" s="30">
        <v>73201</v>
      </c>
      <c r="F47" s="30">
        <v>12978</v>
      </c>
      <c r="G47" s="27">
        <f t="shared" si="0"/>
        <v>956.4076993483695</v>
      </c>
      <c r="H47" s="31">
        <f t="shared" si="4"/>
        <v>5394.5137925720455</v>
      </c>
      <c r="I47" s="32">
        <f t="shared" si="1"/>
        <v>0.018820425653478075</v>
      </c>
      <c r="J47" s="32">
        <f t="shared" si="5"/>
        <v>0.0022244822168261675</v>
      </c>
      <c r="K47" s="33">
        <f t="shared" si="2"/>
        <v>0.021044907870304243</v>
      </c>
      <c r="L47" s="34">
        <f t="shared" si="3"/>
        <v>2333.6666666666665</v>
      </c>
    </row>
    <row r="48" spans="1:12" ht="9.75" customHeight="1">
      <c r="A48" s="8" t="s">
        <v>173</v>
      </c>
      <c r="B48" s="29" t="s">
        <v>26</v>
      </c>
      <c r="C48" s="29" t="s">
        <v>169</v>
      </c>
      <c r="D48" s="30">
        <v>3325</v>
      </c>
      <c r="E48" s="30">
        <v>32266</v>
      </c>
      <c r="F48" s="30"/>
      <c r="G48" s="27">
        <f t="shared" si="0"/>
        <v>1030.496497861526</v>
      </c>
      <c r="H48" s="31">
        <f t="shared" si="4"/>
      </c>
      <c r="I48" s="32">
        <f t="shared" si="1"/>
        <v>0.017467308270676694</v>
      </c>
      <c r="J48" s="32">
        <f t="shared" si="5"/>
      </c>
      <c r="K48" s="33">
        <f t="shared" si="2"/>
        <v>0.017467308270676694</v>
      </c>
      <c r="L48" s="34">
        <f t="shared" si="3"/>
        <v>1108.3333333333333</v>
      </c>
    </row>
    <row r="49" spans="1:12" ht="9.75" customHeight="1">
      <c r="A49" s="8" t="s">
        <v>174</v>
      </c>
      <c r="B49" s="29" t="s">
        <v>315</v>
      </c>
      <c r="C49" s="29" t="s">
        <v>169</v>
      </c>
      <c r="D49" s="30">
        <v>3079</v>
      </c>
      <c r="E49" s="30">
        <v>24348</v>
      </c>
      <c r="F49" s="30"/>
      <c r="G49" s="27">
        <f t="shared" si="0"/>
        <v>1264.580252998193</v>
      </c>
      <c r="H49" s="31">
        <f t="shared" si="4"/>
      </c>
      <c r="I49" s="32">
        <f t="shared" si="1"/>
        <v>0.014233972068853523</v>
      </c>
      <c r="J49" s="32">
        <f t="shared" si="5"/>
      </c>
      <c r="K49" s="33">
        <f t="shared" si="2"/>
        <v>0.014233972068853523</v>
      </c>
      <c r="L49" s="34">
        <f t="shared" si="3"/>
        <v>1026.3333333333333</v>
      </c>
    </row>
    <row r="50" spans="1:12" ht="9.75" customHeight="1">
      <c r="A50" s="8" t="s">
        <v>175</v>
      </c>
      <c r="B50" s="29" t="s">
        <v>14</v>
      </c>
      <c r="C50" s="29" t="s">
        <v>169</v>
      </c>
      <c r="D50" s="30">
        <v>36917</v>
      </c>
      <c r="E50" s="30">
        <v>155659</v>
      </c>
      <c r="F50" s="30">
        <v>20107</v>
      </c>
      <c r="G50" s="27">
        <f t="shared" si="0"/>
        <v>2371.6585613424213</v>
      </c>
      <c r="H50" s="31">
        <f t="shared" si="4"/>
        <v>18360.27254190083</v>
      </c>
      <c r="I50" s="32">
        <f t="shared" si="1"/>
        <v>0.007589625375843108</v>
      </c>
      <c r="J50" s="32">
        <f t="shared" si="5"/>
        <v>0.0006535850692093074</v>
      </c>
      <c r="K50" s="33">
        <f t="shared" si="2"/>
        <v>0.008243210445052416</v>
      </c>
      <c r="L50" s="34">
        <f t="shared" si="3"/>
        <v>12305.666666666666</v>
      </c>
    </row>
    <row r="51" spans="1:12" ht="9.75" customHeight="1">
      <c r="A51" s="8" t="s">
        <v>88</v>
      </c>
      <c r="B51" s="29" t="s">
        <v>17</v>
      </c>
      <c r="C51" s="29" t="s">
        <v>169</v>
      </c>
      <c r="D51" s="30">
        <v>2682</v>
      </c>
      <c r="E51" s="30">
        <v>24257</v>
      </c>
      <c r="F51" s="30">
        <v>2661</v>
      </c>
      <c r="G51" s="27">
        <f t="shared" si="0"/>
        <v>1105.6602217916477</v>
      </c>
      <c r="H51" s="31">
        <f t="shared" si="4"/>
        <v>10078.91770011274</v>
      </c>
      <c r="I51" s="32">
        <f t="shared" si="1"/>
        <v>0.01627986577181208</v>
      </c>
      <c r="J51" s="32">
        <f t="shared" si="5"/>
        <v>0.0011906040268456375</v>
      </c>
      <c r="K51" s="33">
        <f t="shared" si="2"/>
        <v>0.01747046979865772</v>
      </c>
      <c r="L51" s="34">
        <f t="shared" si="3"/>
        <v>894</v>
      </c>
    </row>
    <row r="52" spans="1:12" ht="9.75" customHeight="1">
      <c r="A52" s="8" t="s">
        <v>89</v>
      </c>
      <c r="B52" s="29" t="s">
        <v>13</v>
      </c>
      <c r="C52" s="29" t="s">
        <v>169</v>
      </c>
      <c r="D52" s="30">
        <v>134026</v>
      </c>
      <c r="E52" s="30">
        <v>320808</v>
      </c>
      <c r="F52" s="30">
        <v>80244</v>
      </c>
      <c r="G52" s="27">
        <f t="shared" si="0"/>
        <v>4177.76364679185</v>
      </c>
      <c r="H52" s="31">
        <f t="shared" si="4"/>
        <v>16702.307960719805</v>
      </c>
      <c r="I52" s="32">
        <f t="shared" si="1"/>
        <v>0.004308525211526123</v>
      </c>
      <c r="J52" s="32">
        <f t="shared" si="5"/>
        <v>0.0007184635816931043</v>
      </c>
      <c r="K52" s="33">
        <f t="shared" si="2"/>
        <v>0.005026988793219227</v>
      </c>
      <c r="L52" s="34">
        <f t="shared" si="3"/>
        <v>44675.333333333336</v>
      </c>
    </row>
    <row r="53" spans="1:12" ht="9.75" customHeight="1">
      <c r="A53" s="8" t="s">
        <v>176</v>
      </c>
      <c r="B53" s="29" t="s">
        <v>316</v>
      </c>
      <c r="C53" s="29" t="s">
        <v>169</v>
      </c>
      <c r="D53" s="30">
        <v>1948</v>
      </c>
      <c r="E53" s="30">
        <v>24492</v>
      </c>
      <c r="F53" s="30">
        <v>6304</v>
      </c>
      <c r="G53" s="27">
        <f t="shared" si="0"/>
        <v>795.3617507757635</v>
      </c>
      <c r="H53" s="31">
        <f t="shared" si="4"/>
        <v>3090.10152284264</v>
      </c>
      <c r="I53" s="32">
        <f t="shared" si="1"/>
        <v>0.022631211498973305</v>
      </c>
      <c r="J53" s="32">
        <f t="shared" si="5"/>
        <v>0.003883367556468172</v>
      </c>
      <c r="K53" s="33">
        <f t="shared" si="2"/>
        <v>0.026514579055441478</v>
      </c>
      <c r="L53" s="34">
        <f t="shared" si="3"/>
        <v>649.3333333333334</v>
      </c>
    </row>
    <row r="54" spans="1:12" ht="9.75" customHeight="1">
      <c r="A54" s="8" t="s">
        <v>177</v>
      </c>
      <c r="B54" s="29" t="s">
        <v>23</v>
      </c>
      <c r="C54" s="29" t="s">
        <v>169</v>
      </c>
      <c r="D54" s="30">
        <v>2380</v>
      </c>
      <c r="E54" s="30">
        <v>16447</v>
      </c>
      <c r="F54" s="30">
        <v>6385</v>
      </c>
      <c r="G54" s="27">
        <f t="shared" si="0"/>
        <v>1447.072414422083</v>
      </c>
      <c r="H54" s="31">
        <f t="shared" si="4"/>
        <v>3727.486296006265</v>
      </c>
      <c r="I54" s="32">
        <f t="shared" si="1"/>
        <v>0.01243890756302521</v>
      </c>
      <c r="J54" s="32">
        <f t="shared" si="5"/>
        <v>0.0032193277310924367</v>
      </c>
      <c r="K54" s="33">
        <f t="shared" si="2"/>
        <v>0.015658235294117646</v>
      </c>
      <c r="L54" s="34">
        <f t="shared" si="3"/>
        <v>793.3333333333334</v>
      </c>
    </row>
    <row r="55" spans="1:12" ht="9.75" customHeight="1">
      <c r="A55" s="8" t="s">
        <v>178</v>
      </c>
      <c r="B55" s="29" t="s">
        <v>179</v>
      </c>
      <c r="C55" s="29" t="s">
        <v>169</v>
      </c>
      <c r="D55" s="30">
        <v>1017</v>
      </c>
      <c r="E55" s="30">
        <v>7089</v>
      </c>
      <c r="F55" s="30">
        <v>2240</v>
      </c>
      <c r="G55" s="27">
        <f t="shared" si="0"/>
        <v>1434.617012272535</v>
      </c>
      <c r="H55" s="31">
        <f t="shared" si="4"/>
        <v>4540.178571428572</v>
      </c>
      <c r="I55" s="32">
        <f t="shared" si="1"/>
        <v>0.012546902654867256</v>
      </c>
      <c r="J55" s="32">
        <f t="shared" si="5"/>
        <v>0.0026430678466076696</v>
      </c>
      <c r="K55" s="33">
        <f t="shared" si="2"/>
        <v>0.015189970501474926</v>
      </c>
      <c r="L55" s="34">
        <f t="shared" si="3"/>
        <v>339</v>
      </c>
    </row>
    <row r="56" spans="1:12" ht="9.75" customHeight="1">
      <c r="A56" s="8" t="s">
        <v>90</v>
      </c>
      <c r="B56" s="29" t="s">
        <v>20</v>
      </c>
      <c r="C56" s="29" t="s">
        <v>169</v>
      </c>
      <c r="D56" s="30">
        <v>3502</v>
      </c>
      <c r="E56" s="30">
        <v>27659</v>
      </c>
      <c r="F56" s="30">
        <v>3878</v>
      </c>
      <c r="G56" s="27">
        <f t="shared" si="0"/>
        <v>1266.1339889366932</v>
      </c>
      <c r="H56" s="31">
        <f t="shared" si="4"/>
        <v>9030.428055698814</v>
      </c>
      <c r="I56" s="32">
        <f t="shared" si="1"/>
        <v>0.014216504854368933</v>
      </c>
      <c r="J56" s="32">
        <f t="shared" si="5"/>
        <v>0.0013288406624785837</v>
      </c>
      <c r="K56" s="33">
        <f t="shared" si="2"/>
        <v>0.015545345516847517</v>
      </c>
      <c r="L56" s="34">
        <f t="shared" si="3"/>
        <v>1167.3333333333333</v>
      </c>
    </row>
    <row r="57" spans="1:12" ht="9.75" customHeight="1">
      <c r="A57" s="8" t="s">
        <v>180</v>
      </c>
      <c r="B57" s="29" t="s">
        <v>15</v>
      </c>
      <c r="C57" s="29" t="s">
        <v>169</v>
      </c>
      <c r="D57" s="30">
        <v>3580</v>
      </c>
      <c r="E57" s="30">
        <v>39852</v>
      </c>
      <c r="F57" s="30"/>
      <c r="G57" s="27">
        <f t="shared" si="0"/>
        <v>898.3237980527953</v>
      </c>
      <c r="H57" s="31">
        <f t="shared" si="4"/>
      </c>
      <c r="I57" s="32">
        <f t="shared" si="1"/>
        <v>0.02003731843575419</v>
      </c>
      <c r="J57" s="32">
        <f t="shared" si="5"/>
      </c>
      <c r="K57" s="33">
        <f t="shared" si="2"/>
        <v>0.02003731843575419</v>
      </c>
      <c r="L57" s="34">
        <f t="shared" si="3"/>
        <v>1193.3333333333333</v>
      </c>
    </row>
    <row r="58" spans="1:12" ht="9.75" customHeight="1">
      <c r="A58" s="8" t="s">
        <v>91</v>
      </c>
      <c r="B58" s="29" t="s">
        <v>19</v>
      </c>
      <c r="C58" s="29" t="s">
        <v>169</v>
      </c>
      <c r="D58" s="30">
        <v>3561</v>
      </c>
      <c r="E58" s="30">
        <v>39019</v>
      </c>
      <c r="F58" s="30">
        <v>8938</v>
      </c>
      <c r="G58" s="27">
        <f t="shared" si="0"/>
        <v>912.6323073374509</v>
      </c>
      <c r="H58" s="31">
        <f t="shared" si="4"/>
        <v>3984.1127769075856</v>
      </c>
      <c r="I58" s="32">
        <f t="shared" si="1"/>
        <v>0.01972316764953665</v>
      </c>
      <c r="J58" s="32">
        <f t="shared" si="5"/>
        <v>0.0030119629317607415</v>
      </c>
      <c r="K58" s="33">
        <f t="shared" si="2"/>
        <v>0.02273513058129739</v>
      </c>
      <c r="L58" s="34">
        <f t="shared" si="3"/>
        <v>1187</v>
      </c>
    </row>
    <row r="59" spans="1:12" ht="9.75" customHeight="1">
      <c r="A59" s="8" t="s">
        <v>181</v>
      </c>
      <c r="B59" s="29" t="s">
        <v>317</v>
      </c>
      <c r="C59" s="29" t="s">
        <v>169</v>
      </c>
      <c r="D59" s="30">
        <v>70387</v>
      </c>
      <c r="E59" s="30">
        <v>181876</v>
      </c>
      <c r="F59" s="30">
        <v>23464</v>
      </c>
      <c r="G59" s="27">
        <f t="shared" si="0"/>
        <v>3870.054322725373</v>
      </c>
      <c r="H59" s="31">
        <f t="shared" si="4"/>
        <v>29997.86907603137</v>
      </c>
      <c r="I59" s="32">
        <f t="shared" si="1"/>
        <v>0.004651097503800418</v>
      </c>
      <c r="J59" s="32">
        <f t="shared" si="5"/>
        <v>0.00040002841433787485</v>
      </c>
      <c r="K59" s="33">
        <f t="shared" si="2"/>
        <v>0.005051125918138293</v>
      </c>
      <c r="L59" s="34">
        <f t="shared" si="3"/>
        <v>23462.333333333332</v>
      </c>
    </row>
    <row r="60" spans="1:12" ht="9.75" customHeight="1">
      <c r="A60" s="8" t="s">
        <v>92</v>
      </c>
      <c r="B60" s="29" t="s">
        <v>18</v>
      </c>
      <c r="C60" s="29" t="s">
        <v>169</v>
      </c>
      <c r="D60" s="30">
        <v>9891</v>
      </c>
      <c r="E60" s="30">
        <v>50613</v>
      </c>
      <c r="F60" s="30">
        <v>11815</v>
      </c>
      <c r="G60" s="27">
        <f t="shared" si="0"/>
        <v>1954.2410052753246</v>
      </c>
      <c r="H60" s="31">
        <f t="shared" si="4"/>
        <v>8371.561574269996</v>
      </c>
      <c r="I60" s="32">
        <f t="shared" si="1"/>
        <v>0.00921073703366697</v>
      </c>
      <c r="J60" s="32">
        <f t="shared" si="5"/>
        <v>0.0014334243251440703</v>
      </c>
      <c r="K60" s="33">
        <f t="shared" si="2"/>
        <v>0.01064416135881104</v>
      </c>
      <c r="L60" s="34">
        <f t="shared" si="3"/>
        <v>3297</v>
      </c>
    </row>
    <row r="61" spans="1:12" ht="9.75" customHeight="1">
      <c r="A61" s="8" t="s">
        <v>93</v>
      </c>
      <c r="B61" s="29" t="s">
        <v>22</v>
      </c>
      <c r="C61" s="29" t="s">
        <v>169</v>
      </c>
      <c r="D61" s="30">
        <v>5359</v>
      </c>
      <c r="E61" s="30">
        <v>49761</v>
      </c>
      <c r="F61" s="30"/>
      <c r="G61" s="27">
        <f t="shared" si="0"/>
        <v>1076.9478105343542</v>
      </c>
      <c r="H61" s="31">
        <f t="shared" si="4"/>
      </c>
      <c r="I61" s="32">
        <f t="shared" si="1"/>
        <v>0.01671390184735958</v>
      </c>
      <c r="J61" s="32">
        <f t="shared" si="5"/>
      </c>
      <c r="K61" s="33">
        <f t="shared" si="2"/>
        <v>0.01671390184735958</v>
      </c>
      <c r="L61" s="34">
        <f t="shared" si="3"/>
        <v>1786.3333333333333</v>
      </c>
    </row>
    <row r="62" spans="1:12" ht="9.75" customHeight="1">
      <c r="A62" s="8" t="s">
        <v>182</v>
      </c>
      <c r="B62" s="29" t="s">
        <v>16</v>
      </c>
      <c r="C62" s="29" t="s">
        <v>169</v>
      </c>
      <c r="D62" s="30">
        <v>-1764</v>
      </c>
      <c r="E62" s="30">
        <v>31905</v>
      </c>
      <c r="F62" s="30">
        <v>1436</v>
      </c>
      <c r="G62" s="27">
        <f t="shared" si="0"/>
        <v>-552.8913963328632</v>
      </c>
      <c r="H62" s="31">
        <f t="shared" si="4"/>
        <v>-12284.122562674096</v>
      </c>
      <c r="I62" s="32">
        <f t="shared" si="1"/>
        <v>-0.03255612244897959</v>
      </c>
      <c r="J62" s="32">
        <f t="shared" si="5"/>
        <v>-0.0009768707482993196</v>
      </c>
      <c r="K62" s="33">
        <f t="shared" si="2"/>
        <v>-0.03353299319727891</v>
      </c>
      <c r="L62" s="34">
        <f t="shared" si="3"/>
        <v>-588</v>
      </c>
    </row>
    <row r="63" spans="1:12" ht="9.75" customHeight="1">
      <c r="A63" s="8" t="s">
        <v>183</v>
      </c>
      <c r="B63" s="29" t="s">
        <v>318</v>
      </c>
      <c r="C63" s="29" t="s">
        <v>184</v>
      </c>
      <c r="D63" s="30">
        <v>5552</v>
      </c>
      <c r="E63" s="30">
        <v>26902</v>
      </c>
      <c r="F63" s="30"/>
      <c r="G63" s="27">
        <f t="shared" si="0"/>
        <v>2063.7870790275815</v>
      </c>
      <c r="H63" s="31">
        <f t="shared" si="4"/>
      </c>
      <c r="I63" s="32">
        <f t="shared" si="1"/>
        <v>0.008721829971181556</v>
      </c>
      <c r="J63" s="32">
        <f t="shared" si="5"/>
      </c>
      <c r="K63" s="33">
        <f t="shared" si="2"/>
        <v>0.008721829971181556</v>
      </c>
      <c r="L63" s="34">
        <f t="shared" si="3"/>
        <v>1850.6666666666667</v>
      </c>
    </row>
    <row r="64" spans="1:12" ht="9.75" customHeight="1">
      <c r="A64" s="8" t="s">
        <v>106</v>
      </c>
      <c r="B64" s="29" t="s">
        <v>107</v>
      </c>
      <c r="C64" s="29" t="s">
        <v>184</v>
      </c>
      <c r="D64" s="30">
        <v>3402</v>
      </c>
      <c r="E64" s="30">
        <v>24705</v>
      </c>
      <c r="F64" s="30">
        <v>2619</v>
      </c>
      <c r="G64" s="27">
        <f t="shared" si="0"/>
        <v>1377.049180327869</v>
      </c>
      <c r="H64" s="31">
        <f t="shared" si="4"/>
        <v>12989.690721649486</v>
      </c>
      <c r="I64" s="32">
        <f t="shared" si="1"/>
        <v>0.01307142857142857</v>
      </c>
      <c r="J64" s="32">
        <f t="shared" si="5"/>
        <v>0.0009238095238095237</v>
      </c>
      <c r="K64" s="33">
        <f t="shared" si="2"/>
        <v>0.013995238095238094</v>
      </c>
      <c r="L64" s="34">
        <f t="shared" si="3"/>
        <v>1134</v>
      </c>
    </row>
    <row r="65" spans="1:12" ht="9.75" customHeight="1">
      <c r="A65" s="8" t="s">
        <v>108</v>
      </c>
      <c r="B65" s="29" t="s">
        <v>109</v>
      </c>
      <c r="C65" s="29" t="s">
        <v>184</v>
      </c>
      <c r="D65" s="30">
        <v>3533</v>
      </c>
      <c r="E65" s="30">
        <v>12964</v>
      </c>
      <c r="F65" s="30"/>
      <c r="G65" s="27">
        <f t="shared" si="0"/>
        <v>2725.2391237272445</v>
      </c>
      <c r="H65" s="31">
        <f t="shared" si="4"/>
      </c>
      <c r="I65" s="32">
        <f t="shared" si="1"/>
        <v>0.006604924992923861</v>
      </c>
      <c r="J65" s="32">
        <f t="shared" si="5"/>
      </c>
      <c r="K65" s="33">
        <f t="shared" si="2"/>
        <v>0.006604924992923861</v>
      </c>
      <c r="L65" s="34">
        <f t="shared" si="3"/>
        <v>1177.6666666666667</v>
      </c>
    </row>
    <row r="66" spans="1:12" ht="9.75" customHeight="1">
      <c r="A66" s="8" t="s">
        <v>185</v>
      </c>
      <c r="B66" s="29" t="s">
        <v>32</v>
      </c>
      <c r="C66" s="29" t="s">
        <v>184</v>
      </c>
      <c r="D66" s="30">
        <v>5789</v>
      </c>
      <c r="E66" s="30">
        <v>33745</v>
      </c>
      <c r="F66" s="30">
        <v>4862</v>
      </c>
      <c r="G66" s="27">
        <f t="shared" si="0"/>
        <v>1715.5134093939841</v>
      </c>
      <c r="H66" s="31">
        <f t="shared" si="4"/>
        <v>11906.622788975728</v>
      </c>
      <c r="I66" s="32">
        <f t="shared" si="1"/>
        <v>0.010492485748833996</v>
      </c>
      <c r="J66" s="32">
        <f t="shared" si="5"/>
        <v>0.0010078424598376232</v>
      </c>
      <c r="K66" s="33">
        <f t="shared" si="2"/>
        <v>0.011500328208671619</v>
      </c>
      <c r="L66" s="34">
        <f t="shared" si="3"/>
        <v>1929.6666666666667</v>
      </c>
    </row>
    <row r="67" spans="1:12" ht="9.75" customHeight="1">
      <c r="A67" s="8" t="s">
        <v>186</v>
      </c>
      <c r="B67" s="29" t="s">
        <v>187</v>
      </c>
      <c r="C67" s="29" t="s">
        <v>188</v>
      </c>
      <c r="D67" s="30">
        <v>1350</v>
      </c>
      <c r="E67" s="30">
        <v>16772</v>
      </c>
      <c r="F67" s="30"/>
      <c r="G67" s="27">
        <f t="shared" si="0"/>
        <v>804.9129501550202</v>
      </c>
      <c r="H67" s="31">
        <f t="shared" si="4"/>
      </c>
      <c r="I67" s="32">
        <f t="shared" si="1"/>
        <v>0.02236266666666667</v>
      </c>
      <c r="J67" s="32">
        <f t="shared" si="5"/>
      </c>
      <c r="K67" s="33">
        <f t="shared" si="2"/>
        <v>0.02236266666666667</v>
      </c>
      <c r="L67" s="34">
        <f t="shared" si="3"/>
        <v>450</v>
      </c>
    </row>
    <row r="68" spans="1:12" ht="9.75" customHeight="1">
      <c r="A68" s="8" t="s">
        <v>81</v>
      </c>
      <c r="B68" s="29" t="s">
        <v>33</v>
      </c>
      <c r="C68" s="29" t="s">
        <v>188</v>
      </c>
      <c r="D68" s="30">
        <v>14790</v>
      </c>
      <c r="E68" s="30">
        <v>137981</v>
      </c>
      <c r="F68" s="30"/>
      <c r="G68" s="27">
        <f t="shared" si="0"/>
        <v>1071.8867090396504</v>
      </c>
      <c r="H68" s="31">
        <f t="shared" si="4"/>
      </c>
      <c r="I68" s="32">
        <f t="shared" si="1"/>
        <v>0.01679281947261663</v>
      </c>
      <c r="J68" s="32">
        <f t="shared" si="5"/>
      </c>
      <c r="K68" s="33">
        <f t="shared" si="2"/>
        <v>0.01679281947261663</v>
      </c>
      <c r="L68" s="34">
        <f t="shared" si="3"/>
        <v>4930</v>
      </c>
    </row>
    <row r="69" spans="1:12" ht="9.75" customHeight="1">
      <c r="A69" s="8" t="s">
        <v>189</v>
      </c>
      <c r="B69" s="29" t="s">
        <v>190</v>
      </c>
      <c r="C69" s="29" t="s">
        <v>188</v>
      </c>
      <c r="D69" s="30">
        <v>1671</v>
      </c>
      <c r="E69" s="30">
        <v>20369</v>
      </c>
      <c r="F69" s="30">
        <v>4023</v>
      </c>
      <c r="G69" s="27">
        <f t="shared" si="0"/>
        <v>820.3642790514998</v>
      </c>
      <c r="H69" s="31">
        <f t="shared" si="4"/>
        <v>4153.616703952274</v>
      </c>
      <c r="I69" s="32">
        <f t="shared" si="1"/>
        <v>0.021941472172351886</v>
      </c>
      <c r="J69" s="32">
        <f t="shared" si="5"/>
        <v>0.002889048473967684</v>
      </c>
      <c r="K69" s="33">
        <f t="shared" si="2"/>
        <v>0.02483052064631957</v>
      </c>
      <c r="L69" s="34">
        <f t="shared" si="3"/>
        <v>557</v>
      </c>
    </row>
    <row r="70" spans="1:12" ht="9.75" customHeight="1">
      <c r="A70" s="8" t="s">
        <v>191</v>
      </c>
      <c r="B70" s="29" t="s">
        <v>34</v>
      </c>
      <c r="C70" s="29" t="s">
        <v>192</v>
      </c>
      <c r="D70" s="30">
        <v>8655</v>
      </c>
      <c r="E70" s="30">
        <v>47770</v>
      </c>
      <c r="F70" s="30">
        <v>4888</v>
      </c>
      <c r="G70" s="27">
        <f aca="true" t="shared" si="6" ref="G70:G133">(D70/E70)*10000</f>
        <v>1811.8065731630732</v>
      </c>
      <c r="H70" s="31">
        <f aca="true" t="shared" si="7" ref="H70:H133">IF(F70=0,"",(D70/F70)*10000)</f>
        <v>17706.628477905073</v>
      </c>
      <c r="I70" s="32">
        <f aca="true" t="shared" si="8" ref="I70:I133">18/G70</f>
        <v>0.009934835355285962</v>
      </c>
      <c r="J70" s="32">
        <f aca="true" t="shared" si="9" ref="J70:J133">IF(F70=0,"",12/H70)</f>
        <v>0.0006777123050259966</v>
      </c>
      <c r="K70" s="33">
        <f aca="true" t="shared" si="10" ref="K70:K133">IF(J70="",I70,I70+J70)</f>
        <v>0.010612547660311958</v>
      </c>
      <c r="L70" s="34">
        <f aca="true" t="shared" si="11" ref="L70:L133">D70*100/300</f>
        <v>2885</v>
      </c>
    </row>
    <row r="71" spans="1:12" ht="9.75" customHeight="1">
      <c r="A71" s="8" t="s">
        <v>193</v>
      </c>
      <c r="B71" s="29" t="s">
        <v>194</v>
      </c>
      <c r="C71" s="29" t="s">
        <v>192</v>
      </c>
      <c r="D71" s="30">
        <v>1771</v>
      </c>
      <c r="E71" s="30">
        <v>11979</v>
      </c>
      <c r="F71" s="30"/>
      <c r="G71" s="27">
        <f t="shared" si="6"/>
        <v>1478.4205693296603</v>
      </c>
      <c r="H71" s="31">
        <f t="shared" si="7"/>
      </c>
      <c r="I71" s="32">
        <f t="shared" si="8"/>
        <v>0.012175155279503105</v>
      </c>
      <c r="J71" s="32">
        <f t="shared" si="9"/>
      </c>
      <c r="K71" s="33">
        <f t="shared" si="10"/>
        <v>0.012175155279503105</v>
      </c>
      <c r="L71" s="34">
        <f t="shared" si="11"/>
        <v>590.3333333333334</v>
      </c>
    </row>
    <row r="72" spans="1:12" ht="9.75" customHeight="1">
      <c r="A72" s="8" t="s">
        <v>195</v>
      </c>
      <c r="B72" s="29" t="s">
        <v>35</v>
      </c>
      <c r="C72" s="29" t="s">
        <v>192</v>
      </c>
      <c r="D72" s="30">
        <v>2164</v>
      </c>
      <c r="E72" s="30">
        <v>23935</v>
      </c>
      <c r="F72" s="30"/>
      <c r="G72" s="27">
        <f t="shared" si="6"/>
        <v>904.115312304157</v>
      </c>
      <c r="H72" s="31">
        <f t="shared" si="7"/>
      </c>
      <c r="I72" s="32">
        <f t="shared" si="8"/>
        <v>0.019908964879852126</v>
      </c>
      <c r="J72" s="32">
        <f t="shared" si="9"/>
      </c>
      <c r="K72" s="33">
        <f t="shared" si="10"/>
        <v>0.019908964879852126</v>
      </c>
      <c r="L72" s="34">
        <f t="shared" si="11"/>
        <v>721.3333333333334</v>
      </c>
    </row>
    <row r="73" spans="1:12" ht="9.75" customHeight="1">
      <c r="A73" s="8" t="s">
        <v>196</v>
      </c>
      <c r="B73" s="29" t="s">
        <v>37</v>
      </c>
      <c r="C73" s="29" t="s">
        <v>197</v>
      </c>
      <c r="D73" s="30">
        <v>7696</v>
      </c>
      <c r="E73" s="30">
        <v>47522</v>
      </c>
      <c r="F73" s="30">
        <v>6912</v>
      </c>
      <c r="G73" s="27">
        <f t="shared" si="6"/>
        <v>1619.4604604183328</v>
      </c>
      <c r="H73" s="31">
        <f t="shared" si="7"/>
        <v>11134.259259259257</v>
      </c>
      <c r="I73" s="32">
        <f t="shared" si="8"/>
        <v>0.011114812889812888</v>
      </c>
      <c r="J73" s="32">
        <f t="shared" si="9"/>
        <v>0.001077754677754678</v>
      </c>
      <c r="K73" s="33">
        <f t="shared" si="10"/>
        <v>0.012192567567567566</v>
      </c>
      <c r="L73" s="34">
        <f t="shared" si="11"/>
        <v>2565.3333333333335</v>
      </c>
    </row>
    <row r="74" spans="1:12" ht="9.75" customHeight="1">
      <c r="A74" s="8" t="s">
        <v>198</v>
      </c>
      <c r="B74" s="29" t="s">
        <v>36</v>
      </c>
      <c r="C74" s="29" t="s">
        <v>197</v>
      </c>
      <c r="D74" s="30">
        <v>9557</v>
      </c>
      <c r="E74" s="30">
        <v>40317</v>
      </c>
      <c r="F74" s="30"/>
      <c r="G74" s="27">
        <f t="shared" si="6"/>
        <v>2370.4640722275963</v>
      </c>
      <c r="H74" s="31">
        <f t="shared" si="7"/>
      </c>
      <c r="I74" s="32">
        <f t="shared" si="8"/>
        <v>0.00759344982735168</v>
      </c>
      <c r="J74" s="32">
        <f t="shared" si="9"/>
      </c>
      <c r="K74" s="33">
        <f t="shared" si="10"/>
        <v>0.00759344982735168</v>
      </c>
      <c r="L74" s="34">
        <f t="shared" si="11"/>
        <v>3185.6666666666665</v>
      </c>
    </row>
    <row r="75" spans="1:12" ht="9.75" customHeight="1">
      <c r="A75" s="8" t="s">
        <v>199</v>
      </c>
      <c r="B75" s="29" t="s">
        <v>38</v>
      </c>
      <c r="C75" s="29" t="s">
        <v>197</v>
      </c>
      <c r="D75" s="30">
        <v>2535</v>
      </c>
      <c r="E75" s="30">
        <v>20068</v>
      </c>
      <c r="F75" s="30">
        <v>6735</v>
      </c>
      <c r="G75" s="27">
        <f t="shared" si="6"/>
        <v>1263.2051026509866</v>
      </c>
      <c r="H75" s="31">
        <f t="shared" si="7"/>
        <v>3763.9198218262804</v>
      </c>
      <c r="I75" s="32">
        <f t="shared" si="8"/>
        <v>0.014249467455621301</v>
      </c>
      <c r="J75" s="32">
        <f t="shared" si="9"/>
        <v>0.003188165680473373</v>
      </c>
      <c r="K75" s="33">
        <f t="shared" si="10"/>
        <v>0.017437633136094675</v>
      </c>
      <c r="L75" s="34">
        <f t="shared" si="11"/>
        <v>845</v>
      </c>
    </row>
    <row r="76" spans="1:12" ht="9.75" customHeight="1">
      <c r="A76" s="8" t="s">
        <v>200</v>
      </c>
      <c r="B76" s="29" t="s">
        <v>201</v>
      </c>
      <c r="C76" s="29" t="s">
        <v>202</v>
      </c>
      <c r="D76" s="30">
        <v>20899</v>
      </c>
      <c r="E76" s="30">
        <v>19362</v>
      </c>
      <c r="F76" s="30"/>
      <c r="G76" s="27">
        <f t="shared" si="6"/>
        <v>10793.822952174361</v>
      </c>
      <c r="H76" s="31">
        <f t="shared" si="7"/>
      </c>
      <c r="I76" s="32">
        <f t="shared" si="8"/>
        <v>0.0016676204603091058</v>
      </c>
      <c r="J76" s="32">
        <f t="shared" si="9"/>
      </c>
      <c r="K76" s="33">
        <f t="shared" si="10"/>
        <v>0.0016676204603091058</v>
      </c>
      <c r="L76" s="34">
        <f t="shared" si="11"/>
        <v>6966.333333333333</v>
      </c>
    </row>
    <row r="77" spans="1:12" ht="9.75" customHeight="1">
      <c r="A77" s="8" t="s">
        <v>203</v>
      </c>
      <c r="B77" s="29" t="s">
        <v>204</v>
      </c>
      <c r="C77" s="29" t="s">
        <v>76</v>
      </c>
      <c r="D77" s="30">
        <v>11529</v>
      </c>
      <c r="E77" s="30">
        <v>14261</v>
      </c>
      <c r="F77" s="30"/>
      <c r="G77" s="27">
        <f t="shared" si="6"/>
        <v>8084.285814459015</v>
      </c>
      <c r="H77" s="31">
        <f t="shared" si="7"/>
      </c>
      <c r="I77" s="32">
        <f t="shared" si="8"/>
        <v>0.0022265417642466823</v>
      </c>
      <c r="J77" s="32">
        <f t="shared" si="9"/>
      </c>
      <c r="K77" s="33">
        <f t="shared" si="10"/>
        <v>0.0022265417642466823</v>
      </c>
      <c r="L77" s="34">
        <f t="shared" si="11"/>
        <v>3843</v>
      </c>
    </row>
    <row r="78" spans="1:12" ht="9.75" customHeight="1">
      <c r="A78" s="8" t="s">
        <v>205</v>
      </c>
      <c r="B78" s="29" t="s">
        <v>206</v>
      </c>
      <c r="C78" s="29" t="s">
        <v>76</v>
      </c>
      <c r="D78" s="30">
        <v>6587</v>
      </c>
      <c r="E78" s="30">
        <v>10030</v>
      </c>
      <c r="F78" s="30"/>
      <c r="G78" s="27">
        <f t="shared" si="6"/>
        <v>6567.298105682951</v>
      </c>
      <c r="H78" s="31">
        <f t="shared" si="7"/>
      </c>
      <c r="I78" s="32">
        <f t="shared" si="8"/>
        <v>0.0027408531956884773</v>
      </c>
      <c r="J78" s="32">
        <f t="shared" si="9"/>
      </c>
      <c r="K78" s="33">
        <f t="shared" si="10"/>
        <v>0.0027408531956884773</v>
      </c>
      <c r="L78" s="34">
        <f t="shared" si="11"/>
        <v>2195.6666666666665</v>
      </c>
    </row>
    <row r="79" spans="1:12" ht="9.75" customHeight="1">
      <c r="A79" s="8" t="s">
        <v>207</v>
      </c>
      <c r="B79" s="29" t="s">
        <v>39</v>
      </c>
      <c r="C79" s="29" t="s">
        <v>208</v>
      </c>
      <c r="D79" s="30">
        <v>2812</v>
      </c>
      <c r="E79" s="30">
        <v>22506</v>
      </c>
      <c r="F79" s="30">
        <v>21216</v>
      </c>
      <c r="G79" s="27">
        <f t="shared" si="6"/>
        <v>1249.444592553097</v>
      </c>
      <c r="H79" s="31">
        <f t="shared" si="7"/>
        <v>1325.4147812971341</v>
      </c>
      <c r="I79" s="32">
        <f t="shared" si="8"/>
        <v>0.014406401137980085</v>
      </c>
      <c r="J79" s="32">
        <f t="shared" si="9"/>
        <v>0.009053769559032717</v>
      </c>
      <c r="K79" s="33">
        <f t="shared" si="10"/>
        <v>0.023460170697012804</v>
      </c>
      <c r="L79" s="34">
        <f t="shared" si="11"/>
        <v>937.3333333333334</v>
      </c>
    </row>
    <row r="80" spans="1:12" ht="9.75" customHeight="1">
      <c r="A80" s="8" t="s">
        <v>209</v>
      </c>
      <c r="B80" s="29" t="s">
        <v>210</v>
      </c>
      <c r="C80" s="29" t="s">
        <v>208</v>
      </c>
      <c r="D80" s="30">
        <v>963</v>
      </c>
      <c r="E80" s="30">
        <v>6191</v>
      </c>
      <c r="F80" s="30">
        <v>4227</v>
      </c>
      <c r="G80" s="27">
        <f t="shared" si="6"/>
        <v>1555.4837667581976</v>
      </c>
      <c r="H80" s="31">
        <f t="shared" si="7"/>
        <v>2278.211497515969</v>
      </c>
      <c r="I80" s="32">
        <f t="shared" si="8"/>
        <v>0.011571962616822428</v>
      </c>
      <c r="J80" s="32">
        <f t="shared" si="9"/>
        <v>0.005267289719626168</v>
      </c>
      <c r="K80" s="33">
        <f t="shared" si="10"/>
        <v>0.016839252336448597</v>
      </c>
      <c r="L80" s="34">
        <f t="shared" si="11"/>
        <v>321</v>
      </c>
    </row>
    <row r="81" spans="1:12" ht="9.75" customHeight="1">
      <c r="A81" s="8" t="s">
        <v>211</v>
      </c>
      <c r="B81" s="29" t="s">
        <v>212</v>
      </c>
      <c r="C81" s="29" t="s">
        <v>208</v>
      </c>
      <c r="D81" s="30">
        <v>23051</v>
      </c>
      <c r="E81" s="30">
        <v>47977</v>
      </c>
      <c r="F81" s="30">
        <v>11736</v>
      </c>
      <c r="G81" s="27">
        <f t="shared" si="6"/>
        <v>4804.593867895032</v>
      </c>
      <c r="H81" s="31">
        <f t="shared" si="7"/>
        <v>19641.274710293113</v>
      </c>
      <c r="I81" s="32">
        <f t="shared" si="8"/>
        <v>0.0037464144722571696</v>
      </c>
      <c r="J81" s="32">
        <f t="shared" si="9"/>
        <v>0.0006109583098347144</v>
      </c>
      <c r="K81" s="33">
        <f t="shared" si="10"/>
        <v>0.004357372782091884</v>
      </c>
      <c r="L81" s="34">
        <f t="shared" si="11"/>
        <v>7683.666666666667</v>
      </c>
    </row>
    <row r="82" spans="1:12" ht="9.75" customHeight="1">
      <c r="A82" s="8" t="s">
        <v>213</v>
      </c>
      <c r="B82" s="29" t="s">
        <v>40</v>
      </c>
      <c r="C82" s="29" t="s">
        <v>214</v>
      </c>
      <c r="D82" s="30">
        <v>5110</v>
      </c>
      <c r="E82" s="30">
        <v>37924</v>
      </c>
      <c r="F82" s="30"/>
      <c r="G82" s="27">
        <f t="shared" si="6"/>
        <v>1347.4317055162958</v>
      </c>
      <c r="H82" s="31">
        <f t="shared" si="7"/>
      </c>
      <c r="I82" s="32">
        <f t="shared" si="8"/>
        <v>0.013358747553816048</v>
      </c>
      <c r="J82" s="32">
        <f t="shared" si="9"/>
      </c>
      <c r="K82" s="33">
        <f t="shared" si="10"/>
        <v>0.013358747553816048</v>
      </c>
      <c r="L82" s="34">
        <f t="shared" si="11"/>
        <v>1703.3333333333333</v>
      </c>
    </row>
    <row r="83" spans="1:12" ht="9.75" customHeight="1">
      <c r="A83" s="8" t="s">
        <v>215</v>
      </c>
      <c r="B83" s="29" t="s">
        <v>43</v>
      </c>
      <c r="C83" s="29" t="s">
        <v>216</v>
      </c>
      <c r="D83" s="30">
        <v>2511</v>
      </c>
      <c r="E83" s="30">
        <v>10145</v>
      </c>
      <c r="F83" s="30">
        <v>30282</v>
      </c>
      <c r="G83" s="27">
        <f t="shared" si="6"/>
        <v>2475.1108920650568</v>
      </c>
      <c r="H83" s="31">
        <f t="shared" si="7"/>
        <v>829.205468595205</v>
      </c>
      <c r="I83" s="32">
        <f t="shared" si="8"/>
        <v>0.007272401433691756</v>
      </c>
      <c r="J83" s="32">
        <f t="shared" si="9"/>
        <v>0.014471684587813621</v>
      </c>
      <c r="K83" s="33">
        <f t="shared" si="10"/>
        <v>0.021744086021505377</v>
      </c>
      <c r="L83" s="34">
        <f t="shared" si="11"/>
        <v>837</v>
      </c>
    </row>
    <row r="84" spans="1:12" ht="9.75" customHeight="1">
      <c r="A84" s="8" t="s">
        <v>217</v>
      </c>
      <c r="B84" s="29" t="s">
        <v>42</v>
      </c>
      <c r="C84" s="29" t="s">
        <v>216</v>
      </c>
      <c r="D84" s="30">
        <v>2807</v>
      </c>
      <c r="E84" s="30">
        <v>9644</v>
      </c>
      <c r="F84" s="30">
        <v>10692</v>
      </c>
      <c r="G84" s="27">
        <f t="shared" si="6"/>
        <v>2910.6180008295314</v>
      </c>
      <c r="H84" s="31">
        <f t="shared" si="7"/>
        <v>2625.32734754957</v>
      </c>
      <c r="I84" s="32">
        <f t="shared" si="8"/>
        <v>0.006184253651585322</v>
      </c>
      <c r="J84" s="32">
        <f t="shared" si="9"/>
        <v>0.004570858567866049</v>
      </c>
      <c r="K84" s="33">
        <f t="shared" si="10"/>
        <v>0.010755112219451371</v>
      </c>
      <c r="L84" s="34">
        <f t="shared" si="11"/>
        <v>935.6666666666666</v>
      </c>
    </row>
    <row r="85" spans="1:12" ht="9.75" customHeight="1">
      <c r="A85" s="8" t="s">
        <v>218</v>
      </c>
      <c r="B85" s="29" t="s">
        <v>41</v>
      </c>
      <c r="C85" s="29" t="s">
        <v>216</v>
      </c>
      <c r="D85" s="30">
        <v>1896</v>
      </c>
      <c r="E85" s="30">
        <v>10308</v>
      </c>
      <c r="F85" s="30">
        <v>32349</v>
      </c>
      <c r="G85" s="27">
        <f t="shared" si="6"/>
        <v>1839.348079161816</v>
      </c>
      <c r="H85" s="31">
        <f t="shared" si="7"/>
        <v>586.1077622183066</v>
      </c>
      <c r="I85" s="32">
        <f t="shared" si="8"/>
        <v>0.009786075949367088</v>
      </c>
      <c r="J85" s="32">
        <f t="shared" si="9"/>
        <v>0.020474050632911394</v>
      </c>
      <c r="K85" s="33">
        <f t="shared" si="10"/>
        <v>0.03026012658227848</v>
      </c>
      <c r="L85" s="34">
        <f t="shared" si="11"/>
        <v>632</v>
      </c>
    </row>
    <row r="86" spans="1:12" ht="9.75" customHeight="1">
      <c r="A86" s="8" t="s">
        <v>219</v>
      </c>
      <c r="B86" s="29" t="s">
        <v>220</v>
      </c>
      <c r="C86" s="29" t="s">
        <v>77</v>
      </c>
      <c r="D86" s="30">
        <v>3362</v>
      </c>
      <c r="E86" s="30">
        <v>11127</v>
      </c>
      <c r="F86" s="30">
        <v>9986</v>
      </c>
      <c r="G86" s="27">
        <f t="shared" si="6"/>
        <v>3021.4792846229893</v>
      </c>
      <c r="H86" s="31">
        <f t="shared" si="7"/>
        <v>3366.7133987582615</v>
      </c>
      <c r="I86" s="32">
        <f t="shared" si="8"/>
        <v>0.005957346817370613</v>
      </c>
      <c r="J86" s="32">
        <f t="shared" si="9"/>
        <v>0.0035643069601427723</v>
      </c>
      <c r="K86" s="33">
        <f t="shared" si="10"/>
        <v>0.009521653777513385</v>
      </c>
      <c r="L86" s="34">
        <f t="shared" si="11"/>
        <v>1120.6666666666667</v>
      </c>
    </row>
    <row r="87" spans="1:12" ht="9.75" customHeight="1">
      <c r="A87" s="8" t="s">
        <v>221</v>
      </c>
      <c r="B87" s="29" t="s">
        <v>222</v>
      </c>
      <c r="C87" s="29" t="s">
        <v>216</v>
      </c>
      <c r="D87" s="30">
        <v>5847</v>
      </c>
      <c r="E87" s="30">
        <v>15883</v>
      </c>
      <c r="F87" s="30">
        <v>38229</v>
      </c>
      <c r="G87" s="27">
        <f t="shared" si="6"/>
        <v>3681.2944657810235</v>
      </c>
      <c r="H87" s="31">
        <f t="shared" si="7"/>
        <v>1529.4671584399277</v>
      </c>
      <c r="I87" s="32">
        <f t="shared" si="8"/>
        <v>0.004889584402257568</v>
      </c>
      <c r="J87" s="32">
        <f t="shared" si="9"/>
        <v>0.007845869676757312</v>
      </c>
      <c r="K87" s="33">
        <f t="shared" si="10"/>
        <v>0.01273545407901488</v>
      </c>
      <c r="L87" s="34">
        <f t="shared" si="11"/>
        <v>1949</v>
      </c>
    </row>
    <row r="88" spans="1:12" ht="9.75" customHeight="1">
      <c r="A88" s="8" t="s">
        <v>223</v>
      </c>
      <c r="B88" s="29" t="s">
        <v>224</v>
      </c>
      <c r="C88" s="29" t="s">
        <v>79</v>
      </c>
      <c r="D88" s="30">
        <v>6026</v>
      </c>
      <c r="E88" s="30">
        <v>8394</v>
      </c>
      <c r="F88" s="30">
        <v>1177</v>
      </c>
      <c r="G88" s="27">
        <f t="shared" si="6"/>
        <v>7178.937336192518</v>
      </c>
      <c r="H88" s="31">
        <f t="shared" si="7"/>
        <v>51197.96091758708</v>
      </c>
      <c r="I88" s="32">
        <f t="shared" si="8"/>
        <v>0.0025073348821772323</v>
      </c>
      <c r="J88" s="32">
        <f t="shared" si="9"/>
        <v>0.00023438433455028214</v>
      </c>
      <c r="K88" s="33">
        <f t="shared" si="10"/>
        <v>0.0027417192167275145</v>
      </c>
      <c r="L88" s="34">
        <f t="shared" si="11"/>
        <v>2008.6666666666667</v>
      </c>
    </row>
    <row r="89" spans="1:12" ht="9.75" customHeight="1">
      <c r="A89" s="8" t="s">
        <v>225</v>
      </c>
      <c r="B89" s="29" t="s">
        <v>226</v>
      </c>
      <c r="C89" s="29" t="s">
        <v>78</v>
      </c>
      <c r="D89" s="30">
        <v>765</v>
      </c>
      <c r="E89" s="30">
        <v>33855</v>
      </c>
      <c r="F89" s="30">
        <v>7799</v>
      </c>
      <c r="G89" s="27">
        <f t="shared" si="6"/>
        <v>225.9636685866194</v>
      </c>
      <c r="H89" s="31">
        <f t="shared" si="7"/>
        <v>980.8949865367355</v>
      </c>
      <c r="I89" s="32">
        <f t="shared" si="8"/>
        <v>0.07965882352941177</v>
      </c>
      <c r="J89" s="32">
        <f t="shared" si="9"/>
        <v>0.012233725490196079</v>
      </c>
      <c r="K89" s="33">
        <f t="shared" si="10"/>
        <v>0.09189254901960785</v>
      </c>
      <c r="L89" s="34">
        <f t="shared" si="11"/>
        <v>255</v>
      </c>
    </row>
    <row r="90" spans="1:12" ht="9.75" customHeight="1">
      <c r="A90" s="8" t="s">
        <v>96</v>
      </c>
      <c r="B90" s="29" t="s">
        <v>44</v>
      </c>
      <c r="C90" s="29" t="s">
        <v>227</v>
      </c>
      <c r="D90" s="30">
        <v>518</v>
      </c>
      <c r="E90" s="30">
        <v>27731</v>
      </c>
      <c r="F90" s="30">
        <v>13789</v>
      </c>
      <c r="G90" s="27">
        <f t="shared" si="6"/>
        <v>186.79456204247953</v>
      </c>
      <c r="H90" s="31">
        <f t="shared" si="7"/>
        <v>375.6617593734136</v>
      </c>
      <c r="I90" s="32">
        <f t="shared" si="8"/>
        <v>0.09636254826254827</v>
      </c>
      <c r="J90" s="32">
        <f t="shared" si="9"/>
        <v>0.03194362934362934</v>
      </c>
      <c r="K90" s="33">
        <f t="shared" si="10"/>
        <v>0.1283061776061776</v>
      </c>
      <c r="L90" s="34">
        <f t="shared" si="11"/>
        <v>172.66666666666666</v>
      </c>
    </row>
    <row r="91" spans="1:12" ht="9.75" customHeight="1">
      <c r="A91" s="8" t="s">
        <v>228</v>
      </c>
      <c r="B91" s="29" t="s">
        <v>229</v>
      </c>
      <c r="C91" s="29" t="s">
        <v>227</v>
      </c>
      <c r="D91" s="30">
        <v>21708</v>
      </c>
      <c r="E91" s="30">
        <v>72550</v>
      </c>
      <c r="F91" s="30">
        <v>23962</v>
      </c>
      <c r="G91" s="27">
        <f t="shared" si="6"/>
        <v>2992.143349414197</v>
      </c>
      <c r="H91" s="31">
        <f t="shared" si="7"/>
        <v>9059.343961272014</v>
      </c>
      <c r="I91" s="32">
        <f t="shared" si="8"/>
        <v>0.00601575456053068</v>
      </c>
      <c r="J91" s="32">
        <f t="shared" si="9"/>
        <v>0.0013245992260917635</v>
      </c>
      <c r="K91" s="33">
        <f t="shared" si="10"/>
        <v>0.007340353786622443</v>
      </c>
      <c r="L91" s="34">
        <f t="shared" si="11"/>
        <v>7236</v>
      </c>
    </row>
    <row r="92" spans="1:12" ht="9.75" customHeight="1">
      <c r="A92" s="8" t="s">
        <v>97</v>
      </c>
      <c r="B92" s="29" t="s">
        <v>230</v>
      </c>
      <c r="C92" s="29" t="s">
        <v>227</v>
      </c>
      <c r="D92" s="30">
        <v>8944</v>
      </c>
      <c r="E92" s="30">
        <v>45240</v>
      </c>
      <c r="F92" s="30">
        <v>11663</v>
      </c>
      <c r="G92" s="27">
        <f t="shared" si="6"/>
        <v>1977.0114942528735</v>
      </c>
      <c r="H92" s="31">
        <f t="shared" si="7"/>
        <v>7668.695875846695</v>
      </c>
      <c r="I92" s="32">
        <f t="shared" si="8"/>
        <v>0.009104651162790698</v>
      </c>
      <c r="J92" s="32">
        <f t="shared" si="9"/>
        <v>0.001564803220035778</v>
      </c>
      <c r="K92" s="33">
        <f t="shared" si="10"/>
        <v>0.010669454382826475</v>
      </c>
      <c r="L92" s="34">
        <f t="shared" si="11"/>
        <v>2981.3333333333335</v>
      </c>
    </row>
    <row r="93" spans="1:12" ht="9.75" customHeight="1">
      <c r="A93" s="8" t="s">
        <v>98</v>
      </c>
      <c r="B93" s="29" t="s">
        <v>231</v>
      </c>
      <c r="C93" s="29" t="s">
        <v>227</v>
      </c>
      <c r="D93" s="30">
        <v>16375</v>
      </c>
      <c r="E93" s="30">
        <v>26959</v>
      </c>
      <c r="F93" s="30">
        <v>8578</v>
      </c>
      <c r="G93" s="27">
        <f t="shared" si="6"/>
        <v>6074.038354538374</v>
      </c>
      <c r="H93" s="31">
        <f t="shared" si="7"/>
        <v>19089.53135929121</v>
      </c>
      <c r="I93" s="32">
        <f t="shared" si="8"/>
        <v>0.002963432061068702</v>
      </c>
      <c r="J93" s="32">
        <f t="shared" si="9"/>
        <v>0.0006286167938931298</v>
      </c>
      <c r="K93" s="33">
        <f t="shared" si="10"/>
        <v>0.003592048854961832</v>
      </c>
      <c r="L93" s="34">
        <f t="shared" si="11"/>
        <v>5458.333333333333</v>
      </c>
    </row>
    <row r="94" spans="1:12" ht="9.75" customHeight="1">
      <c r="A94" s="8" t="s">
        <v>232</v>
      </c>
      <c r="B94" s="29" t="s">
        <v>233</v>
      </c>
      <c r="C94" s="29" t="s">
        <v>78</v>
      </c>
      <c r="D94" s="30">
        <v>3233</v>
      </c>
      <c r="E94" s="30">
        <v>9845</v>
      </c>
      <c r="F94" s="30">
        <v>2543</v>
      </c>
      <c r="G94" s="27">
        <f t="shared" si="6"/>
        <v>3283.9004570848147</v>
      </c>
      <c r="H94" s="31">
        <f t="shared" si="7"/>
        <v>12713.330711757766</v>
      </c>
      <c r="I94" s="32">
        <f t="shared" si="8"/>
        <v>0.0054812867305907825</v>
      </c>
      <c r="J94" s="32">
        <f t="shared" si="9"/>
        <v>0.0009438911227961646</v>
      </c>
      <c r="K94" s="33">
        <f t="shared" si="10"/>
        <v>0.006425177853386947</v>
      </c>
      <c r="L94" s="34">
        <f t="shared" si="11"/>
        <v>1077.6666666666667</v>
      </c>
    </row>
    <row r="95" spans="1:12" ht="9.75" customHeight="1">
      <c r="A95" s="8" t="s">
        <v>234</v>
      </c>
      <c r="B95" s="29" t="s">
        <v>59</v>
      </c>
      <c r="C95" s="29" t="s">
        <v>227</v>
      </c>
      <c r="D95" s="30">
        <v>4486</v>
      </c>
      <c r="E95" s="30">
        <v>71352</v>
      </c>
      <c r="F95" s="30">
        <v>22801</v>
      </c>
      <c r="G95" s="27">
        <f t="shared" si="6"/>
        <v>628.713981388048</v>
      </c>
      <c r="H95" s="31">
        <f t="shared" si="7"/>
        <v>1967.4575676505415</v>
      </c>
      <c r="I95" s="32">
        <f t="shared" si="8"/>
        <v>0.02862987070887205</v>
      </c>
      <c r="J95" s="32">
        <f t="shared" si="9"/>
        <v>0.006099242086491307</v>
      </c>
      <c r="K95" s="33">
        <f t="shared" si="10"/>
        <v>0.03472911279536336</v>
      </c>
      <c r="L95" s="34">
        <f t="shared" si="11"/>
        <v>1495.3333333333333</v>
      </c>
    </row>
    <row r="96" spans="1:12" ht="9.75" customHeight="1">
      <c r="A96" s="8" t="s">
        <v>235</v>
      </c>
      <c r="B96" s="29" t="s">
        <v>61</v>
      </c>
      <c r="C96" s="29" t="s">
        <v>227</v>
      </c>
      <c r="D96" s="30">
        <v>1140</v>
      </c>
      <c r="E96" s="30">
        <v>26377</v>
      </c>
      <c r="F96" s="30"/>
      <c r="G96" s="27">
        <f t="shared" si="6"/>
        <v>432.1947150926944</v>
      </c>
      <c r="H96" s="31">
        <f t="shared" si="7"/>
      </c>
      <c r="I96" s="32">
        <f t="shared" si="8"/>
        <v>0.0416478947368421</v>
      </c>
      <c r="J96" s="32">
        <f t="shared" si="9"/>
      </c>
      <c r="K96" s="33">
        <f t="shared" si="10"/>
        <v>0.0416478947368421</v>
      </c>
      <c r="L96" s="34">
        <f t="shared" si="11"/>
        <v>380</v>
      </c>
    </row>
    <row r="97" spans="1:12" ht="9.75" customHeight="1">
      <c r="A97" s="8" t="s">
        <v>236</v>
      </c>
      <c r="B97" s="29" t="s">
        <v>60</v>
      </c>
      <c r="C97" s="29" t="s">
        <v>227</v>
      </c>
      <c r="D97" s="30">
        <v>1287</v>
      </c>
      <c r="E97" s="30">
        <v>19357</v>
      </c>
      <c r="F97" s="30">
        <v>10656</v>
      </c>
      <c r="G97" s="27">
        <f t="shared" si="6"/>
        <v>664.8757555406313</v>
      </c>
      <c r="H97" s="31">
        <f t="shared" si="7"/>
        <v>1207.7702702702702</v>
      </c>
      <c r="I97" s="32">
        <f t="shared" si="8"/>
        <v>0.027072727272727273</v>
      </c>
      <c r="J97" s="32">
        <f t="shared" si="9"/>
        <v>0.009935664335664337</v>
      </c>
      <c r="K97" s="33">
        <f t="shared" si="10"/>
        <v>0.03700839160839161</v>
      </c>
      <c r="L97" s="34">
        <f t="shared" si="11"/>
        <v>429</v>
      </c>
    </row>
    <row r="98" spans="1:12" ht="9.75" customHeight="1">
      <c r="A98" s="8" t="s">
        <v>119</v>
      </c>
      <c r="B98" s="29" t="s">
        <v>319</v>
      </c>
      <c r="C98" s="29" t="s">
        <v>227</v>
      </c>
      <c r="D98" s="30">
        <v>899</v>
      </c>
      <c r="E98" s="30">
        <v>10326</v>
      </c>
      <c r="F98" s="30">
        <v>7447</v>
      </c>
      <c r="G98" s="27">
        <f t="shared" si="6"/>
        <v>870.6178578345923</v>
      </c>
      <c r="H98" s="31">
        <f t="shared" si="7"/>
        <v>1207.197529206392</v>
      </c>
      <c r="I98" s="32">
        <f t="shared" si="8"/>
        <v>0.020674972191323693</v>
      </c>
      <c r="J98" s="32">
        <f t="shared" si="9"/>
        <v>0.009940378197997774</v>
      </c>
      <c r="K98" s="33">
        <f t="shared" si="10"/>
        <v>0.030615350389321467</v>
      </c>
      <c r="L98" s="34">
        <f t="shared" si="11"/>
        <v>299.6666666666667</v>
      </c>
    </row>
    <row r="99" spans="1:12" ht="9.75" customHeight="1">
      <c r="A99" s="8" t="s">
        <v>237</v>
      </c>
      <c r="B99" s="29" t="s">
        <v>45</v>
      </c>
      <c r="C99" s="29" t="s">
        <v>238</v>
      </c>
      <c r="D99" s="30">
        <v>41535</v>
      </c>
      <c r="E99" s="30">
        <v>52506</v>
      </c>
      <c r="F99" s="30">
        <v>6000</v>
      </c>
      <c r="G99" s="27">
        <f t="shared" si="6"/>
        <v>7910.524511484401</v>
      </c>
      <c r="H99" s="31">
        <f t="shared" si="7"/>
        <v>69225</v>
      </c>
      <c r="I99" s="32">
        <f t="shared" si="8"/>
        <v>0.0022754496208017335</v>
      </c>
      <c r="J99" s="32">
        <f t="shared" si="9"/>
        <v>0.0001733477789815818</v>
      </c>
      <c r="K99" s="33">
        <f t="shared" si="10"/>
        <v>0.0024487973997833153</v>
      </c>
      <c r="L99" s="34">
        <f t="shared" si="11"/>
        <v>13845</v>
      </c>
    </row>
    <row r="100" spans="1:12" ht="9.75" customHeight="1">
      <c r="A100" s="8" t="s">
        <v>99</v>
      </c>
      <c r="B100" s="29" t="s">
        <v>46</v>
      </c>
      <c r="C100" s="29" t="s">
        <v>238</v>
      </c>
      <c r="D100" s="30">
        <v>26294</v>
      </c>
      <c r="E100" s="30">
        <v>30490</v>
      </c>
      <c r="F100" s="30">
        <v>8027</v>
      </c>
      <c r="G100" s="27">
        <f t="shared" si="6"/>
        <v>8623.811085601837</v>
      </c>
      <c r="H100" s="31">
        <f t="shared" si="7"/>
        <v>32756.94530958017</v>
      </c>
      <c r="I100" s="32">
        <f t="shared" si="8"/>
        <v>0.0020872442382292534</v>
      </c>
      <c r="J100" s="32">
        <f t="shared" si="9"/>
        <v>0.00036633452498668895</v>
      </c>
      <c r="K100" s="33">
        <f t="shared" si="10"/>
        <v>0.0024535787632159424</v>
      </c>
      <c r="L100" s="34">
        <f t="shared" si="11"/>
        <v>8764.666666666666</v>
      </c>
    </row>
    <row r="101" spans="1:12" ht="9.75" customHeight="1">
      <c r="A101" s="8" t="s">
        <v>239</v>
      </c>
      <c r="B101" s="29" t="s">
        <v>48</v>
      </c>
      <c r="C101" s="29" t="s">
        <v>238</v>
      </c>
      <c r="D101" s="30">
        <v>10222</v>
      </c>
      <c r="E101" s="30">
        <v>22662</v>
      </c>
      <c r="F101" s="30"/>
      <c r="G101" s="27">
        <f t="shared" si="6"/>
        <v>4510.634542405789</v>
      </c>
      <c r="H101" s="31">
        <f t="shared" si="7"/>
      </c>
      <c r="I101" s="32">
        <f t="shared" si="8"/>
        <v>0.003990569360203483</v>
      </c>
      <c r="J101" s="32">
        <f t="shared" si="9"/>
      </c>
      <c r="K101" s="33">
        <f t="shared" si="10"/>
        <v>0.003990569360203483</v>
      </c>
      <c r="L101" s="34">
        <f t="shared" si="11"/>
        <v>3407.3333333333335</v>
      </c>
    </row>
    <row r="102" spans="1:12" ht="9.75" customHeight="1">
      <c r="A102" s="8" t="s">
        <v>100</v>
      </c>
      <c r="B102" s="29" t="s">
        <v>47</v>
      </c>
      <c r="C102" s="29" t="s">
        <v>238</v>
      </c>
      <c r="D102" s="30">
        <v>18494</v>
      </c>
      <c r="E102" s="30">
        <v>28611</v>
      </c>
      <c r="F102" s="30"/>
      <c r="G102" s="27">
        <f t="shared" si="6"/>
        <v>6463.947432805565</v>
      </c>
      <c r="H102" s="31">
        <f t="shared" si="7"/>
      </c>
      <c r="I102" s="32">
        <f t="shared" si="8"/>
        <v>0.0027846761111711906</v>
      </c>
      <c r="J102" s="32">
        <f t="shared" si="9"/>
      </c>
      <c r="K102" s="33">
        <f t="shared" si="10"/>
        <v>0.0027846761111711906</v>
      </c>
      <c r="L102" s="34">
        <f t="shared" si="11"/>
        <v>6164.666666666667</v>
      </c>
    </row>
    <row r="103" spans="1:12" ht="9.75" customHeight="1">
      <c r="A103" s="8" t="s">
        <v>240</v>
      </c>
      <c r="B103" s="29" t="s">
        <v>50</v>
      </c>
      <c r="C103" s="29" t="s">
        <v>238</v>
      </c>
      <c r="D103" s="30">
        <v>7411</v>
      </c>
      <c r="E103" s="30">
        <v>14170</v>
      </c>
      <c r="F103" s="30"/>
      <c r="G103" s="27">
        <f t="shared" si="6"/>
        <v>5230.063514467183</v>
      </c>
      <c r="H103" s="31">
        <f t="shared" si="7"/>
      </c>
      <c r="I103" s="32">
        <f t="shared" si="8"/>
        <v>0.0034416408042099588</v>
      </c>
      <c r="J103" s="32">
        <f t="shared" si="9"/>
      </c>
      <c r="K103" s="33">
        <f t="shared" si="10"/>
        <v>0.0034416408042099588</v>
      </c>
      <c r="L103" s="34">
        <f t="shared" si="11"/>
        <v>2470.3333333333335</v>
      </c>
    </row>
    <row r="104" spans="1:12" ht="9.75" customHeight="1">
      <c r="A104" s="8" t="s">
        <v>101</v>
      </c>
      <c r="B104" s="29" t="s">
        <v>49</v>
      </c>
      <c r="C104" s="29" t="s">
        <v>238</v>
      </c>
      <c r="D104" s="30">
        <v>14682</v>
      </c>
      <c r="E104" s="30">
        <v>19129</v>
      </c>
      <c r="F104" s="30"/>
      <c r="G104" s="27">
        <f t="shared" si="6"/>
        <v>7675.257462491505</v>
      </c>
      <c r="H104" s="31">
        <f t="shared" si="7"/>
      </c>
      <c r="I104" s="32">
        <f t="shared" si="8"/>
        <v>0.002345198201879853</v>
      </c>
      <c r="J104" s="32">
        <f t="shared" si="9"/>
      </c>
      <c r="K104" s="33">
        <f t="shared" si="10"/>
        <v>0.002345198201879853</v>
      </c>
      <c r="L104" s="34">
        <f t="shared" si="11"/>
        <v>4894</v>
      </c>
    </row>
    <row r="105" spans="1:12" ht="9.75" customHeight="1">
      <c r="A105" s="8" t="s">
        <v>241</v>
      </c>
      <c r="B105" s="29" t="s">
        <v>320</v>
      </c>
      <c r="C105" s="29" t="s">
        <v>238</v>
      </c>
      <c r="D105" s="30">
        <v>7401</v>
      </c>
      <c r="E105" s="30">
        <v>15510</v>
      </c>
      <c r="F105" s="30"/>
      <c r="G105" s="27">
        <f t="shared" si="6"/>
        <v>4771.760154738879</v>
      </c>
      <c r="H105" s="31">
        <f t="shared" si="7"/>
      </c>
      <c r="I105" s="32">
        <f t="shared" si="8"/>
        <v>0.0037721929468990676</v>
      </c>
      <c r="J105" s="32">
        <f t="shared" si="9"/>
      </c>
      <c r="K105" s="33">
        <f t="shared" si="10"/>
        <v>0.0037721929468990676</v>
      </c>
      <c r="L105" s="34">
        <f t="shared" si="11"/>
        <v>2467</v>
      </c>
    </row>
    <row r="106" spans="1:12" ht="9.75" customHeight="1">
      <c r="A106" s="8" t="s">
        <v>242</v>
      </c>
      <c r="B106" s="29" t="s">
        <v>321</v>
      </c>
      <c r="C106" s="29" t="s">
        <v>238</v>
      </c>
      <c r="D106" s="30">
        <v>4984</v>
      </c>
      <c r="E106" s="30">
        <v>19009</v>
      </c>
      <c r="F106" s="30">
        <v>3283</v>
      </c>
      <c r="G106" s="27">
        <f t="shared" si="6"/>
        <v>2621.9159345573153</v>
      </c>
      <c r="H106" s="31">
        <f t="shared" si="7"/>
        <v>15181.236673773989</v>
      </c>
      <c r="I106" s="32">
        <f t="shared" si="8"/>
        <v>0.006865208667736757</v>
      </c>
      <c r="J106" s="32">
        <f t="shared" si="9"/>
        <v>0.0007904494382022471</v>
      </c>
      <c r="K106" s="33">
        <f t="shared" si="10"/>
        <v>0.007655658105939004</v>
      </c>
      <c r="L106" s="34">
        <f t="shared" si="11"/>
        <v>1661.3333333333333</v>
      </c>
    </row>
    <row r="107" spans="1:12" ht="9.75" customHeight="1">
      <c r="A107" s="8" t="s">
        <v>243</v>
      </c>
      <c r="B107" s="29" t="s">
        <v>51</v>
      </c>
      <c r="C107" s="29" t="s">
        <v>244</v>
      </c>
      <c r="D107" s="30">
        <v>20729</v>
      </c>
      <c r="E107" s="30">
        <v>39864</v>
      </c>
      <c r="F107" s="30">
        <v>18990</v>
      </c>
      <c r="G107" s="27">
        <f t="shared" si="6"/>
        <v>5199.929761188039</v>
      </c>
      <c r="H107" s="31">
        <f t="shared" si="7"/>
        <v>10915.745129015271</v>
      </c>
      <c r="I107" s="32">
        <f t="shared" si="8"/>
        <v>0.0034615852187756284</v>
      </c>
      <c r="J107" s="32">
        <f t="shared" si="9"/>
        <v>0.0010993294418447585</v>
      </c>
      <c r="K107" s="33">
        <f t="shared" si="10"/>
        <v>0.004560914660620387</v>
      </c>
      <c r="L107" s="34">
        <f t="shared" si="11"/>
        <v>6909.666666666667</v>
      </c>
    </row>
    <row r="108" spans="1:12" ht="9.75" customHeight="1">
      <c r="A108" s="8" t="s">
        <v>245</v>
      </c>
      <c r="B108" s="29" t="s">
        <v>52</v>
      </c>
      <c r="C108" s="29" t="s">
        <v>244</v>
      </c>
      <c r="D108" s="30">
        <v>29390</v>
      </c>
      <c r="E108" s="30">
        <v>60095</v>
      </c>
      <c r="F108" s="30">
        <v>17782</v>
      </c>
      <c r="G108" s="27">
        <f t="shared" si="6"/>
        <v>4890.589899326067</v>
      </c>
      <c r="H108" s="31">
        <f t="shared" si="7"/>
        <v>16527.94961196716</v>
      </c>
      <c r="I108" s="32">
        <f t="shared" si="8"/>
        <v>0.0036805375978223886</v>
      </c>
      <c r="J108" s="32">
        <f t="shared" si="9"/>
        <v>0.0007260428717250764</v>
      </c>
      <c r="K108" s="33">
        <f t="shared" si="10"/>
        <v>0.004406580469547465</v>
      </c>
      <c r="L108" s="34">
        <f t="shared" si="11"/>
        <v>9796.666666666666</v>
      </c>
    </row>
    <row r="109" spans="1:12" ht="9.75" customHeight="1">
      <c r="A109" s="8" t="s">
        <v>246</v>
      </c>
      <c r="B109" s="29" t="s">
        <v>322</v>
      </c>
      <c r="C109" s="29" t="s">
        <v>244</v>
      </c>
      <c r="D109" s="30">
        <v>2478</v>
      </c>
      <c r="E109" s="30">
        <v>19034</v>
      </c>
      <c r="F109" s="30">
        <v>2229</v>
      </c>
      <c r="G109" s="27">
        <f t="shared" si="6"/>
        <v>1301.8808448040347</v>
      </c>
      <c r="H109" s="31">
        <f t="shared" si="7"/>
        <v>11117.092866756393</v>
      </c>
      <c r="I109" s="32">
        <f t="shared" si="8"/>
        <v>0.013826150121065377</v>
      </c>
      <c r="J109" s="32">
        <f t="shared" si="9"/>
        <v>0.0010794188861985472</v>
      </c>
      <c r="K109" s="33">
        <f t="shared" si="10"/>
        <v>0.014905569007263924</v>
      </c>
      <c r="L109" s="34">
        <f t="shared" si="11"/>
        <v>826</v>
      </c>
    </row>
    <row r="110" spans="1:12" ht="9.75" customHeight="1">
      <c r="A110" s="8" t="s">
        <v>247</v>
      </c>
      <c r="B110" s="29" t="s">
        <v>58</v>
      </c>
      <c r="C110" s="29" t="s">
        <v>248</v>
      </c>
      <c r="D110" s="30">
        <v>7741</v>
      </c>
      <c r="E110" s="30">
        <v>23985</v>
      </c>
      <c r="F110" s="30">
        <v>13035</v>
      </c>
      <c r="G110" s="27">
        <f t="shared" si="6"/>
        <v>3227.4338127996666</v>
      </c>
      <c r="H110" s="31">
        <f t="shared" si="7"/>
        <v>5938.626774069812</v>
      </c>
      <c r="I110" s="32">
        <f t="shared" si="8"/>
        <v>0.005577186410024544</v>
      </c>
      <c r="J110" s="32">
        <f t="shared" si="9"/>
        <v>0.002020669164190673</v>
      </c>
      <c r="K110" s="33">
        <f t="shared" si="10"/>
        <v>0.007597855574215218</v>
      </c>
      <c r="L110" s="34">
        <f t="shared" si="11"/>
        <v>2580.3333333333335</v>
      </c>
    </row>
    <row r="111" spans="1:12" ht="9.75" customHeight="1">
      <c r="A111" s="8" t="s">
        <v>249</v>
      </c>
      <c r="B111" s="29" t="s">
        <v>55</v>
      </c>
      <c r="C111" s="29" t="s">
        <v>248</v>
      </c>
      <c r="D111" s="30">
        <v>1916</v>
      </c>
      <c r="E111" s="30">
        <v>15260</v>
      </c>
      <c r="F111" s="30">
        <v>2787</v>
      </c>
      <c r="G111" s="27">
        <f t="shared" si="6"/>
        <v>1255.570117955439</v>
      </c>
      <c r="H111" s="31">
        <f t="shared" si="7"/>
        <v>6874.775744528167</v>
      </c>
      <c r="I111" s="32">
        <f t="shared" si="8"/>
        <v>0.014336116910229646</v>
      </c>
      <c r="J111" s="32">
        <f t="shared" si="9"/>
        <v>0.0017455114822546973</v>
      </c>
      <c r="K111" s="33">
        <f t="shared" si="10"/>
        <v>0.016081628392484344</v>
      </c>
      <c r="L111" s="34">
        <f t="shared" si="11"/>
        <v>638.6666666666666</v>
      </c>
    </row>
    <row r="112" spans="1:12" ht="9.75" customHeight="1">
      <c r="A112" s="8" t="s">
        <v>250</v>
      </c>
      <c r="B112" s="29" t="s">
        <v>53</v>
      </c>
      <c r="C112" s="29" t="s">
        <v>248</v>
      </c>
      <c r="D112" s="30">
        <v>3004</v>
      </c>
      <c r="E112" s="30">
        <v>12115</v>
      </c>
      <c r="F112" s="30">
        <v>2982</v>
      </c>
      <c r="G112" s="27">
        <f t="shared" si="6"/>
        <v>2479.570780024763</v>
      </c>
      <c r="H112" s="31">
        <f t="shared" si="7"/>
        <v>10073.775989268946</v>
      </c>
      <c r="I112" s="32">
        <f t="shared" si="8"/>
        <v>0.007259320905459387</v>
      </c>
      <c r="J112" s="32">
        <f t="shared" si="9"/>
        <v>0.0011912117177097204</v>
      </c>
      <c r="K112" s="33">
        <f t="shared" si="10"/>
        <v>0.008450532623169107</v>
      </c>
      <c r="L112" s="34">
        <f t="shared" si="11"/>
        <v>1001.3333333333334</v>
      </c>
    </row>
    <row r="113" spans="1:12" ht="9.75" customHeight="1">
      <c r="A113" s="8" t="s">
        <v>251</v>
      </c>
      <c r="B113" s="29" t="s">
        <v>56</v>
      </c>
      <c r="C113" s="29" t="s">
        <v>248</v>
      </c>
      <c r="D113" s="30">
        <v>3356</v>
      </c>
      <c r="E113" s="30">
        <v>15150</v>
      </c>
      <c r="F113" s="30"/>
      <c r="G113" s="27">
        <f t="shared" si="6"/>
        <v>2215.1815181518155</v>
      </c>
      <c r="H113" s="31">
        <f t="shared" si="7"/>
      </c>
      <c r="I113" s="32">
        <f t="shared" si="8"/>
        <v>0.008125744934445768</v>
      </c>
      <c r="J113" s="32">
        <f t="shared" si="9"/>
      </c>
      <c r="K113" s="33">
        <f t="shared" si="10"/>
        <v>0.008125744934445768</v>
      </c>
      <c r="L113" s="34">
        <f t="shared" si="11"/>
        <v>1118.6666666666667</v>
      </c>
    </row>
    <row r="114" spans="1:12" ht="9.75" customHeight="1">
      <c r="A114" s="8" t="s">
        <v>252</v>
      </c>
      <c r="B114" s="29" t="s">
        <v>54</v>
      </c>
      <c r="C114" s="29" t="s">
        <v>248</v>
      </c>
      <c r="D114" s="30">
        <v>2244</v>
      </c>
      <c r="E114" s="30">
        <v>15608</v>
      </c>
      <c r="F114" s="30">
        <v>2739</v>
      </c>
      <c r="G114" s="27">
        <f t="shared" si="6"/>
        <v>1437.7242439774473</v>
      </c>
      <c r="H114" s="31">
        <f t="shared" si="7"/>
        <v>8192.77108433735</v>
      </c>
      <c r="I114" s="32">
        <f t="shared" si="8"/>
        <v>0.012519786096256686</v>
      </c>
      <c r="J114" s="32">
        <f t="shared" si="9"/>
        <v>0.001464705882352941</v>
      </c>
      <c r="K114" s="33">
        <f t="shared" si="10"/>
        <v>0.013984491978609627</v>
      </c>
      <c r="L114" s="34">
        <f t="shared" si="11"/>
        <v>748</v>
      </c>
    </row>
    <row r="115" spans="1:12" ht="9.75" customHeight="1">
      <c r="A115" s="8" t="s">
        <v>253</v>
      </c>
      <c r="B115" s="29" t="s">
        <v>65</v>
      </c>
      <c r="C115" s="29" t="s">
        <v>248</v>
      </c>
      <c r="D115" s="30">
        <v>2079</v>
      </c>
      <c r="E115" s="30">
        <v>8513</v>
      </c>
      <c r="F115" s="30">
        <v>1004</v>
      </c>
      <c r="G115" s="27">
        <f t="shared" si="6"/>
        <v>2442.147304123106</v>
      </c>
      <c r="H115" s="31">
        <f t="shared" si="7"/>
        <v>20707.171314741037</v>
      </c>
      <c r="I115" s="32">
        <f t="shared" si="8"/>
        <v>0.00737056277056277</v>
      </c>
      <c r="J115" s="32">
        <f t="shared" si="9"/>
        <v>0.0005795093795093795</v>
      </c>
      <c r="K115" s="33">
        <f t="shared" si="10"/>
        <v>0.00795007215007215</v>
      </c>
      <c r="L115" s="34">
        <f t="shared" si="11"/>
        <v>693</v>
      </c>
    </row>
    <row r="116" spans="1:12" ht="9.75" customHeight="1">
      <c r="A116" s="8" t="s">
        <v>254</v>
      </c>
      <c r="B116" s="29" t="s">
        <v>66</v>
      </c>
      <c r="C116" s="29" t="s">
        <v>248</v>
      </c>
      <c r="D116" s="30">
        <v>3121</v>
      </c>
      <c r="E116" s="30">
        <v>9200</v>
      </c>
      <c r="F116" s="30"/>
      <c r="G116" s="27">
        <f t="shared" si="6"/>
        <v>3392.391304347826</v>
      </c>
      <c r="H116" s="31">
        <f t="shared" si="7"/>
      </c>
      <c r="I116" s="32">
        <f t="shared" si="8"/>
        <v>0.005305991669336751</v>
      </c>
      <c r="J116" s="32">
        <f t="shared" si="9"/>
      </c>
      <c r="K116" s="33">
        <f t="shared" si="10"/>
        <v>0.005305991669336751</v>
      </c>
      <c r="L116" s="34">
        <f t="shared" si="11"/>
        <v>1040.3333333333333</v>
      </c>
    </row>
    <row r="117" spans="1:12" ht="9.75" customHeight="1">
      <c r="A117" s="8" t="s">
        <v>255</v>
      </c>
      <c r="B117" s="29" t="s">
        <v>57</v>
      </c>
      <c r="C117" s="29" t="s">
        <v>248</v>
      </c>
      <c r="D117" s="30">
        <v>5963</v>
      </c>
      <c r="E117" s="30">
        <v>22254</v>
      </c>
      <c r="F117" s="30"/>
      <c r="G117" s="27">
        <f t="shared" si="6"/>
        <v>2679.518288846949</v>
      </c>
      <c r="H117" s="31">
        <f t="shared" si="7"/>
      </c>
      <c r="I117" s="32">
        <f t="shared" si="8"/>
        <v>0.006717625356364246</v>
      </c>
      <c r="J117" s="32">
        <f t="shared" si="9"/>
      </c>
      <c r="K117" s="33">
        <f t="shared" si="10"/>
        <v>0.006717625356364246</v>
      </c>
      <c r="L117" s="34">
        <f t="shared" si="11"/>
        <v>1987.6666666666667</v>
      </c>
    </row>
    <row r="118" spans="1:12" ht="9.75" customHeight="1">
      <c r="A118" s="8" t="s">
        <v>256</v>
      </c>
      <c r="B118" s="29" t="s">
        <v>67</v>
      </c>
      <c r="C118" s="29" t="s">
        <v>248</v>
      </c>
      <c r="D118" s="30">
        <v>1145</v>
      </c>
      <c r="E118" s="30">
        <v>7627</v>
      </c>
      <c r="F118" s="30"/>
      <c r="G118" s="27">
        <f t="shared" si="6"/>
        <v>1501.2455749311657</v>
      </c>
      <c r="H118" s="31">
        <f t="shared" si="7"/>
      </c>
      <c r="I118" s="32">
        <f t="shared" si="8"/>
        <v>0.01199004366812227</v>
      </c>
      <c r="J118" s="32">
        <f t="shared" si="9"/>
      </c>
      <c r="K118" s="33">
        <f t="shared" si="10"/>
        <v>0.01199004366812227</v>
      </c>
      <c r="L118" s="34">
        <f t="shared" si="11"/>
        <v>381.6666666666667</v>
      </c>
    </row>
    <row r="119" spans="1:12" ht="9.75" customHeight="1">
      <c r="A119" s="8" t="s">
        <v>102</v>
      </c>
      <c r="B119" s="29" t="s">
        <v>103</v>
      </c>
      <c r="C119" s="29" t="s">
        <v>248</v>
      </c>
      <c r="D119" s="30">
        <v>3453</v>
      </c>
      <c r="E119" s="30">
        <v>12588</v>
      </c>
      <c r="F119" s="30">
        <v>1540</v>
      </c>
      <c r="G119" s="27">
        <f t="shared" si="6"/>
        <v>2743.0886558627267</v>
      </c>
      <c r="H119" s="31">
        <f t="shared" si="7"/>
        <v>22422.077922077922</v>
      </c>
      <c r="I119" s="32">
        <f t="shared" si="8"/>
        <v>0.006561946133796698</v>
      </c>
      <c r="J119" s="32">
        <f t="shared" si="9"/>
        <v>0.0005351867940920938</v>
      </c>
      <c r="K119" s="33">
        <f t="shared" si="10"/>
        <v>0.007097132927888792</v>
      </c>
      <c r="L119" s="34">
        <f t="shared" si="11"/>
        <v>1151</v>
      </c>
    </row>
    <row r="120" spans="1:12" ht="9.75" customHeight="1">
      <c r="A120" s="8" t="s">
        <v>257</v>
      </c>
      <c r="B120" s="29" t="s">
        <v>258</v>
      </c>
      <c r="C120" s="29" t="s">
        <v>248</v>
      </c>
      <c r="D120" s="30">
        <v>3012</v>
      </c>
      <c r="E120" s="30">
        <v>13009</v>
      </c>
      <c r="F120" s="30">
        <v>2176</v>
      </c>
      <c r="G120" s="27">
        <f t="shared" si="6"/>
        <v>2315.3201629641017</v>
      </c>
      <c r="H120" s="31">
        <f t="shared" si="7"/>
        <v>13841.911764705883</v>
      </c>
      <c r="I120" s="32">
        <f t="shared" si="8"/>
        <v>0.007774302788844622</v>
      </c>
      <c r="J120" s="32">
        <f t="shared" si="9"/>
        <v>0.0008669322709163347</v>
      </c>
      <c r="K120" s="33">
        <f t="shared" si="10"/>
        <v>0.008641235059760957</v>
      </c>
      <c r="L120" s="34">
        <f t="shared" si="11"/>
        <v>1004</v>
      </c>
    </row>
    <row r="121" spans="1:12" ht="9.75" customHeight="1">
      <c r="A121" s="8" t="s">
        <v>104</v>
      </c>
      <c r="B121" s="29" t="s">
        <v>105</v>
      </c>
      <c r="C121" s="29" t="s">
        <v>248</v>
      </c>
      <c r="D121" s="30">
        <v>313</v>
      </c>
      <c r="E121" s="30">
        <v>6670</v>
      </c>
      <c r="F121" s="30"/>
      <c r="G121" s="27">
        <f t="shared" si="6"/>
        <v>469.26536731634184</v>
      </c>
      <c r="H121" s="31">
        <f t="shared" si="7"/>
      </c>
      <c r="I121" s="32">
        <f t="shared" si="8"/>
        <v>0.03835782747603834</v>
      </c>
      <c r="J121" s="32">
        <f t="shared" si="9"/>
      </c>
      <c r="K121" s="33">
        <f t="shared" si="10"/>
        <v>0.03835782747603834</v>
      </c>
      <c r="L121" s="34">
        <f t="shared" si="11"/>
        <v>104.33333333333333</v>
      </c>
    </row>
    <row r="122" spans="1:12" ht="9.75" customHeight="1">
      <c r="A122" s="8" t="s">
        <v>259</v>
      </c>
      <c r="B122" s="29" t="s">
        <v>323</v>
      </c>
      <c r="C122" s="29" t="s">
        <v>260</v>
      </c>
      <c r="D122" s="30">
        <v>2395</v>
      </c>
      <c r="E122" s="30">
        <v>47170</v>
      </c>
      <c r="F122" s="30"/>
      <c r="G122" s="27">
        <f t="shared" si="6"/>
        <v>507.73796904812383</v>
      </c>
      <c r="H122" s="31">
        <f t="shared" si="7"/>
      </c>
      <c r="I122" s="32">
        <f t="shared" si="8"/>
        <v>0.03545135699373695</v>
      </c>
      <c r="J122" s="32">
        <f t="shared" si="9"/>
      </c>
      <c r="K122" s="33">
        <f t="shared" si="10"/>
        <v>0.03545135699373695</v>
      </c>
      <c r="L122" s="34">
        <f t="shared" si="11"/>
        <v>798.3333333333334</v>
      </c>
    </row>
    <row r="123" spans="1:12" ht="9.75" customHeight="1">
      <c r="A123" s="8" t="s">
        <v>261</v>
      </c>
      <c r="B123" s="29" t="s">
        <v>62</v>
      </c>
      <c r="C123" s="29" t="s">
        <v>260</v>
      </c>
      <c r="D123" s="30">
        <v>3841</v>
      </c>
      <c r="E123" s="30">
        <v>33045</v>
      </c>
      <c r="F123" s="30">
        <v>3917</v>
      </c>
      <c r="G123" s="27">
        <f t="shared" si="6"/>
        <v>1162.3543652594947</v>
      </c>
      <c r="H123" s="31">
        <f t="shared" si="7"/>
        <v>9805.973959663006</v>
      </c>
      <c r="I123" s="32">
        <f t="shared" si="8"/>
        <v>0.015485810986722207</v>
      </c>
      <c r="J123" s="32">
        <f t="shared" si="9"/>
        <v>0.0012237438167143975</v>
      </c>
      <c r="K123" s="33">
        <f t="shared" si="10"/>
        <v>0.016709554803436603</v>
      </c>
      <c r="L123" s="34">
        <f t="shared" si="11"/>
        <v>1280.3333333333333</v>
      </c>
    </row>
    <row r="124" spans="1:12" ht="9.75" customHeight="1">
      <c r="A124" s="8" t="s">
        <v>262</v>
      </c>
      <c r="B124" s="29" t="s">
        <v>63</v>
      </c>
      <c r="C124" s="29" t="s">
        <v>263</v>
      </c>
      <c r="D124" s="30">
        <v>18206</v>
      </c>
      <c r="E124" s="30">
        <v>16967</v>
      </c>
      <c r="F124" s="30">
        <v>18537</v>
      </c>
      <c r="G124" s="27">
        <f t="shared" si="6"/>
        <v>10730.241056167855</v>
      </c>
      <c r="H124" s="31">
        <f t="shared" si="7"/>
        <v>9821.438204671738</v>
      </c>
      <c r="I124" s="32">
        <f t="shared" si="8"/>
        <v>0.0016775019224431506</v>
      </c>
      <c r="J124" s="32">
        <f t="shared" si="9"/>
        <v>0.0012218169834120618</v>
      </c>
      <c r="K124" s="33">
        <f t="shared" si="10"/>
        <v>0.0028993189058552126</v>
      </c>
      <c r="L124" s="34">
        <f t="shared" si="11"/>
        <v>6068.666666666667</v>
      </c>
    </row>
    <row r="125" spans="1:12" ht="9.75" customHeight="1">
      <c r="A125" s="8" t="s">
        <v>120</v>
      </c>
      <c r="B125" s="29" t="s">
        <v>324</v>
      </c>
      <c r="C125" s="29" t="s">
        <v>263</v>
      </c>
      <c r="D125" s="30">
        <v>8912</v>
      </c>
      <c r="E125" s="30">
        <v>5752</v>
      </c>
      <c r="F125" s="30">
        <v>1420</v>
      </c>
      <c r="G125" s="27">
        <f t="shared" si="6"/>
        <v>15493.741307371349</v>
      </c>
      <c r="H125" s="31">
        <f t="shared" si="7"/>
        <v>62760.56338028169</v>
      </c>
      <c r="I125" s="32">
        <f t="shared" si="8"/>
        <v>0.0011617594254937163</v>
      </c>
      <c r="J125" s="32">
        <f t="shared" si="9"/>
        <v>0.0001912028725314183</v>
      </c>
      <c r="K125" s="33">
        <f t="shared" si="10"/>
        <v>0.0013529622980251346</v>
      </c>
      <c r="L125" s="34">
        <f t="shared" si="11"/>
        <v>2970.6666666666665</v>
      </c>
    </row>
    <row r="126" spans="1:12" ht="9.75" customHeight="1">
      <c r="A126" s="8" t="s">
        <v>264</v>
      </c>
      <c r="B126" s="29" t="s">
        <v>70</v>
      </c>
      <c r="C126" s="29" t="s">
        <v>263</v>
      </c>
      <c r="D126" s="30">
        <v>40943</v>
      </c>
      <c r="E126" s="30">
        <v>21831</v>
      </c>
      <c r="F126" s="30">
        <v>6459</v>
      </c>
      <c r="G126" s="27">
        <f t="shared" si="6"/>
        <v>18754.52338417846</v>
      </c>
      <c r="H126" s="31">
        <f t="shared" si="7"/>
        <v>63389.06951540486</v>
      </c>
      <c r="I126" s="32">
        <f t="shared" si="8"/>
        <v>0.0009597684585887698</v>
      </c>
      <c r="J126" s="32">
        <f t="shared" si="9"/>
        <v>0.00018930708546027405</v>
      </c>
      <c r="K126" s="33">
        <f t="shared" si="10"/>
        <v>0.001149075544049044</v>
      </c>
      <c r="L126" s="34">
        <f t="shared" si="11"/>
        <v>13647.666666666666</v>
      </c>
    </row>
    <row r="127" spans="1:12" ht="9.75" customHeight="1">
      <c r="A127" s="8" t="s">
        <v>265</v>
      </c>
      <c r="B127" s="35" t="s">
        <v>266</v>
      </c>
      <c r="C127" s="29" t="s">
        <v>267</v>
      </c>
      <c r="D127" s="30">
        <v>9002</v>
      </c>
      <c r="E127" s="30">
        <v>18847</v>
      </c>
      <c r="F127" s="30"/>
      <c r="G127" s="27">
        <f t="shared" si="6"/>
        <v>4776.356979890698</v>
      </c>
      <c r="H127" s="31">
        <f t="shared" si="7"/>
      </c>
      <c r="I127" s="32">
        <f t="shared" si="8"/>
        <v>0.00376856254165741</v>
      </c>
      <c r="J127" s="32">
        <f t="shared" si="9"/>
      </c>
      <c r="K127" s="33">
        <f t="shared" si="10"/>
        <v>0.00376856254165741</v>
      </c>
      <c r="L127" s="34">
        <f t="shared" si="11"/>
        <v>3000.6666666666665</v>
      </c>
    </row>
    <row r="128" spans="1:12" ht="9.75" customHeight="1">
      <c r="A128" s="8" t="s">
        <v>268</v>
      </c>
      <c r="B128" s="29" t="s">
        <v>269</v>
      </c>
      <c r="C128" s="29" t="s">
        <v>267</v>
      </c>
      <c r="D128" s="30">
        <v>6201</v>
      </c>
      <c r="E128" s="30">
        <v>20024</v>
      </c>
      <c r="F128" s="30"/>
      <c r="G128" s="27">
        <f t="shared" si="6"/>
        <v>3096.7838593687575</v>
      </c>
      <c r="H128" s="31">
        <f t="shared" si="7"/>
      </c>
      <c r="I128" s="32">
        <f t="shared" si="8"/>
        <v>0.005812481857764877</v>
      </c>
      <c r="J128" s="32">
        <f t="shared" si="9"/>
      </c>
      <c r="K128" s="33">
        <f t="shared" si="10"/>
        <v>0.005812481857764877</v>
      </c>
      <c r="L128" s="34">
        <f t="shared" si="11"/>
        <v>2067</v>
      </c>
    </row>
    <row r="129" spans="1:12" ht="9.75" customHeight="1">
      <c r="A129" s="8" t="s">
        <v>270</v>
      </c>
      <c r="B129" s="29" t="s">
        <v>69</v>
      </c>
      <c r="C129" s="29" t="s">
        <v>267</v>
      </c>
      <c r="D129" s="30">
        <v>2438</v>
      </c>
      <c r="E129" s="30">
        <v>9501</v>
      </c>
      <c r="F129" s="30"/>
      <c r="G129" s="27">
        <f t="shared" si="6"/>
        <v>2566.045679402168</v>
      </c>
      <c r="H129" s="31">
        <f t="shared" si="7"/>
      </c>
      <c r="I129" s="32">
        <f t="shared" si="8"/>
        <v>0.0070146841673502875</v>
      </c>
      <c r="J129" s="32">
        <f t="shared" si="9"/>
      </c>
      <c r="K129" s="33">
        <f t="shared" si="10"/>
        <v>0.0070146841673502875</v>
      </c>
      <c r="L129" s="34">
        <f t="shared" si="11"/>
        <v>812.6666666666666</v>
      </c>
    </row>
    <row r="130" spans="1:12" ht="9.75" customHeight="1">
      <c r="A130" s="8" t="s">
        <v>271</v>
      </c>
      <c r="B130" s="29" t="s">
        <v>272</v>
      </c>
      <c r="C130" s="29" t="s">
        <v>267</v>
      </c>
      <c r="D130" s="30">
        <v>4668</v>
      </c>
      <c r="E130" s="30">
        <v>19572</v>
      </c>
      <c r="F130" s="30">
        <v>5318</v>
      </c>
      <c r="G130" s="27">
        <f t="shared" si="6"/>
        <v>2385.039852851012</v>
      </c>
      <c r="H130" s="31">
        <f t="shared" si="7"/>
        <v>8777.73599097405</v>
      </c>
      <c r="I130" s="32">
        <f t="shared" si="8"/>
        <v>0.0075470437017994855</v>
      </c>
      <c r="J130" s="32">
        <f t="shared" si="9"/>
        <v>0.001367095115681234</v>
      </c>
      <c r="K130" s="33">
        <f t="shared" si="10"/>
        <v>0.008914138817480719</v>
      </c>
      <c r="L130" s="34">
        <f t="shared" si="11"/>
        <v>1556</v>
      </c>
    </row>
    <row r="131" spans="1:12" ht="9.75" customHeight="1">
      <c r="A131" s="8" t="s">
        <v>273</v>
      </c>
      <c r="B131" s="29" t="s">
        <v>274</v>
      </c>
      <c r="C131" s="29" t="s">
        <v>267</v>
      </c>
      <c r="D131" s="30">
        <v>2354</v>
      </c>
      <c r="E131" s="30">
        <v>9842</v>
      </c>
      <c r="F131" s="30">
        <v>2513</v>
      </c>
      <c r="G131" s="27">
        <f t="shared" si="6"/>
        <v>2391.7902865271285</v>
      </c>
      <c r="H131" s="31">
        <f t="shared" si="7"/>
        <v>9367.290091524075</v>
      </c>
      <c r="I131" s="32">
        <f t="shared" si="8"/>
        <v>0.007525743415463042</v>
      </c>
      <c r="J131" s="32">
        <f t="shared" si="9"/>
        <v>0.001281053525913339</v>
      </c>
      <c r="K131" s="33">
        <f t="shared" si="10"/>
        <v>0.008806796941376382</v>
      </c>
      <c r="L131" s="34">
        <f t="shared" si="11"/>
        <v>784.6666666666666</v>
      </c>
    </row>
    <row r="132" spans="1:12" ht="9.75" customHeight="1">
      <c r="A132" s="8" t="s">
        <v>95</v>
      </c>
      <c r="B132" s="29" t="s">
        <v>64</v>
      </c>
      <c r="C132" s="29" t="s">
        <v>267</v>
      </c>
      <c r="D132" s="30">
        <v>310</v>
      </c>
      <c r="E132" s="30">
        <v>7084</v>
      </c>
      <c r="F132" s="30"/>
      <c r="G132" s="27">
        <f t="shared" si="6"/>
        <v>437.6058723884811</v>
      </c>
      <c r="H132" s="31">
        <f t="shared" si="7"/>
      </c>
      <c r="I132" s="32">
        <f t="shared" si="8"/>
        <v>0.04113290322580645</v>
      </c>
      <c r="J132" s="32">
        <f t="shared" si="9"/>
      </c>
      <c r="K132" s="33">
        <f t="shared" si="10"/>
        <v>0.04113290322580645</v>
      </c>
      <c r="L132" s="34">
        <f t="shared" si="11"/>
        <v>103.33333333333333</v>
      </c>
    </row>
    <row r="133" spans="1:12" ht="9.75" customHeight="1">
      <c r="A133" s="8" t="s">
        <v>275</v>
      </c>
      <c r="B133" s="29" t="s">
        <v>276</v>
      </c>
      <c r="C133" s="29" t="s">
        <v>267</v>
      </c>
      <c r="D133" s="30">
        <v>787</v>
      </c>
      <c r="E133" s="30">
        <v>13284</v>
      </c>
      <c r="F133" s="30"/>
      <c r="G133" s="27">
        <f t="shared" si="6"/>
        <v>592.4420355314664</v>
      </c>
      <c r="H133" s="31">
        <f t="shared" si="7"/>
      </c>
      <c r="I133" s="32">
        <f t="shared" si="8"/>
        <v>0.03038271918678526</v>
      </c>
      <c r="J133" s="32">
        <f t="shared" si="9"/>
      </c>
      <c r="K133" s="33">
        <f t="shared" si="10"/>
        <v>0.03038271918678526</v>
      </c>
      <c r="L133" s="34">
        <f t="shared" si="11"/>
        <v>262.3333333333333</v>
      </c>
    </row>
    <row r="134" spans="1:12" ht="9.75" customHeight="1">
      <c r="A134" s="8" t="s">
        <v>277</v>
      </c>
      <c r="B134" s="29" t="s">
        <v>325</v>
      </c>
      <c r="C134" s="29" t="s">
        <v>278</v>
      </c>
      <c r="D134" s="30">
        <v>1262</v>
      </c>
      <c r="E134" s="30">
        <v>9926</v>
      </c>
      <c r="F134" s="30">
        <v>766</v>
      </c>
      <c r="G134" s="27">
        <f aca="true" t="shared" si="12" ref="G134:G148">(D134/E134)*10000</f>
        <v>1271.4084223252064</v>
      </c>
      <c r="H134" s="31">
        <f aca="true" t="shared" si="13" ref="H134:H148">IF(F134=0,"",(D134/F134)*10000)</f>
        <v>16475.19582245431</v>
      </c>
      <c r="I134" s="32">
        <f aca="true" t="shared" si="14" ref="I134:I148">18/G134</f>
        <v>0.014157527733755945</v>
      </c>
      <c r="J134" s="32">
        <f aca="true" t="shared" si="15" ref="J134:J148">IF(F134=0,"",12/H134)</f>
        <v>0.0007283676703645007</v>
      </c>
      <c r="K134" s="33">
        <f aca="true" t="shared" si="16" ref="K134:K148">IF(J134="",I134,I134+J134)</f>
        <v>0.014885895404120445</v>
      </c>
      <c r="L134" s="34">
        <f aca="true" t="shared" si="17" ref="L134:L148">D134*100/300</f>
        <v>420.6666666666667</v>
      </c>
    </row>
    <row r="135" spans="1:12" ht="9.75" customHeight="1">
      <c r="A135" s="8" t="s">
        <v>279</v>
      </c>
      <c r="B135" s="29" t="s">
        <v>280</v>
      </c>
      <c r="C135" s="29" t="s">
        <v>80</v>
      </c>
      <c r="D135" s="30">
        <v>649</v>
      </c>
      <c r="E135" s="30">
        <v>11201</v>
      </c>
      <c r="F135" s="30">
        <v>1603</v>
      </c>
      <c r="G135" s="27">
        <f t="shared" si="12"/>
        <v>579.4125524506741</v>
      </c>
      <c r="H135" s="31">
        <f t="shared" si="13"/>
        <v>4048.65876481597</v>
      </c>
      <c r="I135" s="32">
        <f t="shared" si="14"/>
        <v>0.03106594761171032</v>
      </c>
      <c r="J135" s="32">
        <f t="shared" si="15"/>
        <v>0.0029639445300462253</v>
      </c>
      <c r="K135" s="33">
        <f t="shared" si="16"/>
        <v>0.03402989214175654</v>
      </c>
      <c r="L135" s="34">
        <f t="shared" si="17"/>
        <v>216.33333333333334</v>
      </c>
    </row>
    <row r="136" spans="1:12" ht="9.75" customHeight="1">
      <c r="A136" s="8" t="s">
        <v>281</v>
      </c>
      <c r="B136" s="29" t="s">
        <v>72</v>
      </c>
      <c r="C136" s="29" t="s">
        <v>80</v>
      </c>
      <c r="D136" s="30">
        <v>994</v>
      </c>
      <c r="E136" s="30">
        <v>7151</v>
      </c>
      <c r="F136" s="30"/>
      <c r="G136" s="27">
        <f t="shared" si="12"/>
        <v>1390.015382463991</v>
      </c>
      <c r="H136" s="31">
        <f t="shared" si="13"/>
      </c>
      <c r="I136" s="32">
        <f t="shared" si="14"/>
        <v>0.012949496981891347</v>
      </c>
      <c r="J136" s="32">
        <f t="shared" si="15"/>
      </c>
      <c r="K136" s="33">
        <f t="shared" si="16"/>
        <v>0.012949496981891347</v>
      </c>
      <c r="L136" s="34">
        <f t="shared" si="17"/>
        <v>331.3333333333333</v>
      </c>
    </row>
    <row r="137" spans="1:12" ht="9.75" customHeight="1">
      <c r="A137" s="8" t="s">
        <v>282</v>
      </c>
      <c r="B137" s="29" t="s">
        <v>71</v>
      </c>
      <c r="C137" s="29" t="s">
        <v>80</v>
      </c>
      <c r="D137" s="30">
        <v>5261</v>
      </c>
      <c r="E137" s="30">
        <v>31739</v>
      </c>
      <c r="F137" s="30">
        <v>2286</v>
      </c>
      <c r="G137" s="27">
        <f t="shared" si="12"/>
        <v>1657.5821544472099</v>
      </c>
      <c r="H137" s="31">
        <f t="shared" si="13"/>
        <v>23013.99825021872</v>
      </c>
      <c r="I137" s="32">
        <f t="shared" si="14"/>
        <v>0.010859190268009885</v>
      </c>
      <c r="J137" s="32">
        <f t="shared" si="15"/>
        <v>0.0005214217829310018</v>
      </c>
      <c r="K137" s="33">
        <f t="shared" si="16"/>
        <v>0.011380612050940887</v>
      </c>
      <c r="L137" s="34">
        <f t="shared" si="17"/>
        <v>1753.6666666666667</v>
      </c>
    </row>
    <row r="138" spans="1:12" ht="9.75" customHeight="1">
      <c r="A138" s="8" t="s">
        <v>283</v>
      </c>
      <c r="B138" s="29" t="s">
        <v>68</v>
      </c>
      <c r="C138" s="29" t="s">
        <v>80</v>
      </c>
      <c r="D138" s="30">
        <v>1045</v>
      </c>
      <c r="E138" s="30">
        <v>8202</v>
      </c>
      <c r="F138" s="30">
        <v>1365</v>
      </c>
      <c r="G138" s="27">
        <f t="shared" si="12"/>
        <v>1274.0794928066327</v>
      </c>
      <c r="H138" s="31">
        <f t="shared" si="13"/>
        <v>7655.677655677655</v>
      </c>
      <c r="I138" s="32">
        <f t="shared" si="14"/>
        <v>0.014127846889952151</v>
      </c>
      <c r="J138" s="32">
        <f t="shared" si="15"/>
        <v>0.001567464114832536</v>
      </c>
      <c r="K138" s="33">
        <f t="shared" si="16"/>
        <v>0.015695311004784687</v>
      </c>
      <c r="L138" s="34">
        <f t="shared" si="17"/>
        <v>348.3333333333333</v>
      </c>
    </row>
    <row r="139" spans="1:12" ht="9.75" customHeight="1">
      <c r="A139" s="8" t="s">
        <v>284</v>
      </c>
      <c r="B139" s="29" t="s">
        <v>285</v>
      </c>
      <c r="C139" s="29" t="s">
        <v>286</v>
      </c>
      <c r="D139" s="30">
        <v>5259</v>
      </c>
      <c r="E139" s="30">
        <v>17921</v>
      </c>
      <c r="F139" s="30"/>
      <c r="G139" s="27">
        <f t="shared" si="12"/>
        <v>2934.5460632777185</v>
      </c>
      <c r="H139" s="31">
        <f t="shared" si="13"/>
      </c>
      <c r="I139" s="32">
        <f t="shared" si="14"/>
        <v>0.006133827723901883</v>
      </c>
      <c r="J139" s="32">
        <f t="shared" si="15"/>
      </c>
      <c r="K139" s="33">
        <f t="shared" si="16"/>
        <v>0.006133827723901883</v>
      </c>
      <c r="L139" s="34">
        <f t="shared" si="17"/>
        <v>1753</v>
      </c>
    </row>
    <row r="140" spans="1:12" ht="9.75" customHeight="1">
      <c r="A140" s="8" t="s">
        <v>287</v>
      </c>
      <c r="B140" s="29" t="s">
        <v>74</v>
      </c>
      <c r="C140" s="29" t="s">
        <v>286</v>
      </c>
      <c r="D140" s="30">
        <v>5993</v>
      </c>
      <c r="E140" s="30">
        <v>34078</v>
      </c>
      <c r="F140" s="30"/>
      <c r="G140" s="27">
        <f t="shared" si="12"/>
        <v>1758.6125946358354</v>
      </c>
      <c r="H140" s="31">
        <f t="shared" si="13"/>
      </c>
      <c r="I140" s="32">
        <f t="shared" si="14"/>
        <v>0.010235341231436676</v>
      </c>
      <c r="J140" s="32">
        <f t="shared" si="15"/>
      </c>
      <c r="K140" s="33">
        <f t="shared" si="16"/>
        <v>0.010235341231436676</v>
      </c>
      <c r="L140" s="34">
        <f t="shared" si="17"/>
        <v>1997.6666666666667</v>
      </c>
    </row>
    <row r="141" spans="1:12" ht="9.75" customHeight="1">
      <c r="A141" s="8" t="s">
        <v>118</v>
      </c>
      <c r="B141" s="29" t="s">
        <v>326</v>
      </c>
      <c r="C141" s="29" t="s">
        <v>286</v>
      </c>
      <c r="D141" s="30">
        <v>918</v>
      </c>
      <c r="E141" s="30">
        <v>7328</v>
      </c>
      <c r="F141" s="30"/>
      <c r="G141" s="27">
        <f t="shared" si="12"/>
        <v>1252.7292576419213</v>
      </c>
      <c r="H141" s="31">
        <f t="shared" si="13"/>
      </c>
      <c r="I141" s="32">
        <f t="shared" si="14"/>
        <v>0.014368627450980394</v>
      </c>
      <c r="J141" s="32">
        <f t="shared" si="15"/>
      </c>
      <c r="K141" s="33">
        <f t="shared" si="16"/>
        <v>0.014368627450980394</v>
      </c>
      <c r="L141" s="34">
        <f t="shared" si="17"/>
        <v>306</v>
      </c>
    </row>
    <row r="142" spans="1:12" ht="9.75" customHeight="1">
      <c r="A142" s="8" t="s">
        <v>288</v>
      </c>
      <c r="B142" s="29" t="s">
        <v>73</v>
      </c>
      <c r="C142" s="29" t="s">
        <v>286</v>
      </c>
      <c r="D142" s="30">
        <v>329</v>
      </c>
      <c r="E142" s="30">
        <v>8588</v>
      </c>
      <c r="F142" s="30">
        <v>939</v>
      </c>
      <c r="G142" s="27">
        <f t="shared" si="12"/>
        <v>383.0926874708896</v>
      </c>
      <c r="H142" s="31">
        <f t="shared" si="13"/>
        <v>3503.7273695420663</v>
      </c>
      <c r="I142" s="32">
        <f t="shared" si="14"/>
        <v>0.04698601823708207</v>
      </c>
      <c r="J142" s="32">
        <f t="shared" si="15"/>
        <v>0.0034249240121580543</v>
      </c>
      <c r="K142" s="33">
        <f t="shared" si="16"/>
        <v>0.05041094224924012</v>
      </c>
      <c r="L142" s="34">
        <f t="shared" si="17"/>
        <v>109.66666666666667</v>
      </c>
    </row>
    <row r="143" spans="1:12" ht="9.75" customHeight="1">
      <c r="A143" s="8" t="s">
        <v>289</v>
      </c>
      <c r="B143" s="29" t="s">
        <v>327</v>
      </c>
      <c r="C143" s="29" t="s">
        <v>286</v>
      </c>
      <c r="D143" s="30">
        <v>279</v>
      </c>
      <c r="E143" s="30">
        <v>16996</v>
      </c>
      <c r="F143" s="30">
        <v>17507</v>
      </c>
      <c r="G143" s="27">
        <f t="shared" si="12"/>
        <v>164.15627206401507</v>
      </c>
      <c r="H143" s="31">
        <f t="shared" si="13"/>
        <v>159.36482549837208</v>
      </c>
      <c r="I143" s="32">
        <f t="shared" si="14"/>
        <v>0.1096516129032258</v>
      </c>
      <c r="J143" s="32">
        <f t="shared" si="15"/>
        <v>0.0752989247311828</v>
      </c>
      <c r="K143" s="33">
        <f t="shared" si="16"/>
        <v>0.1849505376344086</v>
      </c>
      <c r="L143" s="34">
        <f t="shared" si="17"/>
        <v>93</v>
      </c>
    </row>
    <row r="144" spans="1:12" ht="9.75" customHeight="1">
      <c r="A144" s="8" t="s">
        <v>290</v>
      </c>
      <c r="B144" s="29" t="s">
        <v>291</v>
      </c>
      <c r="C144" s="29" t="s">
        <v>286</v>
      </c>
      <c r="D144" s="30">
        <v>466</v>
      </c>
      <c r="E144" s="30">
        <v>8963</v>
      </c>
      <c r="F144" s="30">
        <v>81408</v>
      </c>
      <c r="G144" s="27">
        <f t="shared" si="12"/>
        <v>519.9152069619547</v>
      </c>
      <c r="H144" s="31">
        <f t="shared" si="13"/>
        <v>57.24253144654087</v>
      </c>
      <c r="I144" s="32">
        <f t="shared" si="14"/>
        <v>0.03462103004291846</v>
      </c>
      <c r="J144" s="32">
        <f t="shared" si="15"/>
        <v>0.20963433476394852</v>
      </c>
      <c r="K144" s="33">
        <f t="shared" si="16"/>
        <v>0.244255364806867</v>
      </c>
      <c r="L144" s="34">
        <f t="shared" si="17"/>
        <v>155.33333333333334</v>
      </c>
    </row>
    <row r="145" spans="1:12" ht="9.75" customHeight="1">
      <c r="A145" s="8" t="s">
        <v>292</v>
      </c>
      <c r="B145" s="29" t="s">
        <v>293</v>
      </c>
      <c r="C145" s="29" t="s">
        <v>286</v>
      </c>
      <c r="D145" s="30">
        <v>586</v>
      </c>
      <c r="E145" s="30">
        <v>9700</v>
      </c>
      <c r="F145" s="30">
        <v>27709</v>
      </c>
      <c r="G145" s="27">
        <f t="shared" si="12"/>
        <v>604.1237113402062</v>
      </c>
      <c r="H145" s="31">
        <f t="shared" si="13"/>
        <v>211.48363347648777</v>
      </c>
      <c r="I145" s="32">
        <f t="shared" si="14"/>
        <v>0.02979522184300341</v>
      </c>
      <c r="J145" s="32">
        <f t="shared" si="15"/>
        <v>0.05674197952218431</v>
      </c>
      <c r="K145" s="33">
        <f t="shared" si="16"/>
        <v>0.08653720136518772</v>
      </c>
      <c r="L145" s="34">
        <f t="shared" si="17"/>
        <v>195.33333333333334</v>
      </c>
    </row>
    <row r="146" spans="1:12" ht="9.75" customHeight="1">
      <c r="A146" s="8" t="s">
        <v>294</v>
      </c>
      <c r="B146" s="29" t="s">
        <v>328</v>
      </c>
      <c r="C146" s="29" t="s">
        <v>286</v>
      </c>
      <c r="D146" s="30">
        <v>758</v>
      </c>
      <c r="E146" s="30">
        <v>6465</v>
      </c>
      <c r="F146" s="30">
        <v>2886</v>
      </c>
      <c r="G146" s="27">
        <f t="shared" si="12"/>
        <v>1172.4671307037897</v>
      </c>
      <c r="H146" s="31">
        <f t="shared" si="13"/>
        <v>2626.4726264726264</v>
      </c>
      <c r="I146" s="32">
        <f t="shared" si="14"/>
        <v>0.015352242744063323</v>
      </c>
      <c r="J146" s="32">
        <f t="shared" si="15"/>
        <v>0.004568865435356201</v>
      </c>
      <c r="K146" s="33">
        <f t="shared" si="16"/>
        <v>0.019921108179419524</v>
      </c>
      <c r="L146" s="34">
        <f t="shared" si="17"/>
        <v>252.66666666666666</v>
      </c>
    </row>
    <row r="147" spans="1:12" ht="9.75" customHeight="1">
      <c r="A147" s="8" t="s">
        <v>295</v>
      </c>
      <c r="B147" s="29" t="s">
        <v>296</v>
      </c>
      <c r="C147" s="29" t="s">
        <v>286</v>
      </c>
      <c r="D147" s="30">
        <v>1534</v>
      </c>
      <c r="E147" s="30">
        <v>26960</v>
      </c>
      <c r="F147" s="30">
        <v>2783</v>
      </c>
      <c r="G147" s="27">
        <f t="shared" si="12"/>
        <v>568.9910979228487</v>
      </c>
      <c r="H147" s="31">
        <f t="shared" si="13"/>
        <v>5512.0373697448795</v>
      </c>
      <c r="I147" s="32">
        <f t="shared" si="14"/>
        <v>0.031634941329856586</v>
      </c>
      <c r="J147" s="32">
        <f t="shared" si="15"/>
        <v>0.0021770534550195567</v>
      </c>
      <c r="K147" s="33">
        <f t="shared" si="16"/>
        <v>0.03381199478487614</v>
      </c>
      <c r="L147" s="34">
        <f t="shared" si="17"/>
        <v>511.3333333333333</v>
      </c>
    </row>
    <row r="148" spans="1:12" ht="9.75" customHeight="1">
      <c r="A148" s="8" t="s">
        <v>297</v>
      </c>
      <c r="B148" s="29" t="s">
        <v>329</v>
      </c>
      <c r="C148" s="29" t="s">
        <v>286</v>
      </c>
      <c r="D148" s="30">
        <v>36</v>
      </c>
      <c r="E148" s="30">
        <v>10050</v>
      </c>
      <c r="F148" s="30"/>
      <c r="G148" s="27">
        <f t="shared" si="12"/>
        <v>35.82089552238806</v>
      </c>
      <c r="H148" s="31">
        <f t="shared" si="13"/>
      </c>
      <c r="I148" s="32">
        <f t="shared" si="14"/>
        <v>0.5025000000000001</v>
      </c>
      <c r="J148" s="32">
        <f t="shared" si="15"/>
      </c>
      <c r="K148" s="33">
        <f t="shared" si="16"/>
        <v>0.5025000000000001</v>
      </c>
      <c r="L148" s="34">
        <f t="shared" si="17"/>
        <v>12</v>
      </c>
    </row>
    <row r="149" spans="1:23" ht="9.75" customHeight="1">
      <c r="A149" s="1"/>
      <c r="B149" s="41" t="s">
        <v>298</v>
      </c>
      <c r="C149" s="36"/>
      <c r="D149" s="36"/>
      <c r="E149" s="42"/>
      <c r="F149" s="38"/>
      <c r="G149" s="43"/>
      <c r="H149" s="44"/>
      <c r="I149" s="43"/>
      <c r="J149" s="43"/>
      <c r="K149" s="43"/>
      <c r="L149" s="43"/>
      <c r="M149" s="13"/>
      <c r="N149" s="13"/>
      <c r="O149" s="13"/>
      <c r="P149" s="13"/>
      <c r="Q149" s="13"/>
      <c r="R149" s="13"/>
      <c r="S149" s="12"/>
      <c r="T149" s="13"/>
      <c r="U149" s="13"/>
      <c r="V149" s="13"/>
      <c r="W149" s="9" t="s">
        <v>298</v>
      </c>
    </row>
    <row r="150" spans="1:23" ht="9.75" customHeight="1">
      <c r="A150" s="1"/>
      <c r="B150" s="41" t="s">
        <v>305</v>
      </c>
      <c r="C150" s="36"/>
      <c r="D150" s="36"/>
      <c r="E150" s="42"/>
      <c r="F150" s="38"/>
      <c r="G150" s="43"/>
      <c r="H150" s="44"/>
      <c r="I150" s="43"/>
      <c r="J150" s="43"/>
      <c r="K150" s="43"/>
      <c r="L150" s="43"/>
      <c r="M150" s="13"/>
      <c r="N150" s="13"/>
      <c r="O150" s="13"/>
      <c r="P150" s="13"/>
      <c r="Q150" s="13"/>
      <c r="R150" s="13"/>
      <c r="S150" s="12"/>
      <c r="T150" s="13"/>
      <c r="U150" s="13"/>
      <c r="V150" s="13"/>
      <c r="W150" s="9"/>
    </row>
    <row r="151" spans="1:23" ht="13.5">
      <c r="A151" s="1"/>
      <c r="B151" s="9"/>
      <c r="C151" s="10"/>
      <c r="D151" s="10"/>
      <c r="E151" s="11"/>
      <c r="F151" s="12"/>
      <c r="M151" s="13"/>
      <c r="N151" s="13"/>
      <c r="O151" s="13"/>
      <c r="P151" s="13"/>
      <c r="Q151" s="13"/>
      <c r="R151" s="13"/>
      <c r="S151" s="12"/>
      <c r="T151" s="13"/>
      <c r="U151" s="13"/>
      <c r="V151" s="13"/>
      <c r="W151" s="9"/>
    </row>
    <row r="152" spans="1:23" ht="13.5">
      <c r="A152" s="1"/>
      <c r="B152" s="9"/>
      <c r="C152" s="2"/>
      <c r="D152" s="2"/>
      <c r="E152" s="7"/>
      <c r="F152" s="3"/>
      <c r="M152" s="4"/>
      <c r="N152" s="4"/>
      <c r="O152" s="4"/>
      <c r="P152" s="4"/>
      <c r="Q152" s="4"/>
      <c r="R152" s="4"/>
      <c r="S152" s="3"/>
      <c r="T152" s="4"/>
      <c r="U152" s="4"/>
      <c r="V152" s="4"/>
      <c r="W152" s="9"/>
    </row>
    <row r="153" spans="1:23" ht="13.5">
      <c r="A153" s="1"/>
      <c r="B153" s="14"/>
      <c r="C153" s="2"/>
      <c r="D153" s="2"/>
      <c r="E153" s="7"/>
      <c r="F153" s="3"/>
      <c r="M153" s="4"/>
      <c r="N153" s="4"/>
      <c r="O153" s="4"/>
      <c r="P153" s="4"/>
      <c r="Q153" s="4"/>
      <c r="R153" s="4"/>
      <c r="S153" s="3"/>
      <c r="T153" s="4"/>
      <c r="U153" s="4"/>
      <c r="V153" s="4"/>
      <c r="W153" s="14"/>
    </row>
    <row r="154" spans="1:23" ht="13.5">
      <c r="A154" s="1"/>
      <c r="B154" s="5"/>
      <c r="C154" s="5"/>
      <c r="D154" s="5"/>
      <c r="E154" s="15"/>
      <c r="F154" s="16"/>
      <c r="M154" s="17"/>
      <c r="N154" s="17"/>
      <c r="O154" s="17"/>
      <c r="P154" s="17"/>
      <c r="Q154" s="17"/>
      <c r="R154" s="17"/>
      <c r="S154" s="3"/>
      <c r="T154" s="17"/>
      <c r="U154" s="17"/>
      <c r="V154" s="17"/>
      <c r="W154" s="5"/>
    </row>
    <row r="155" spans="1:23" ht="13.5">
      <c r="A155" s="1"/>
      <c r="B155" s="5"/>
      <c r="C155" s="5"/>
      <c r="D155" s="5"/>
      <c r="E155" s="15"/>
      <c r="F155" s="16"/>
      <c r="L155" s="9"/>
      <c r="M155" s="10"/>
      <c r="N155" s="10"/>
      <c r="O155" s="11"/>
      <c r="P155" s="12"/>
      <c r="R155" s="18"/>
      <c r="U155" s="4"/>
      <c r="V155" s="17"/>
      <c r="W155" s="5"/>
    </row>
    <row r="156" spans="1:23" ht="13.5">
      <c r="A156" s="1"/>
      <c r="B156" s="5"/>
      <c r="C156" s="5"/>
      <c r="D156" s="5"/>
      <c r="E156" s="15"/>
      <c r="F156" s="16"/>
      <c r="M156" s="17"/>
      <c r="N156" s="17"/>
      <c r="O156" s="17"/>
      <c r="P156" s="17"/>
      <c r="Q156" s="17"/>
      <c r="R156" s="17"/>
      <c r="S156" s="16"/>
      <c r="T156" s="17"/>
      <c r="U156" s="17"/>
      <c r="V156" s="17"/>
      <c r="W156" s="5"/>
    </row>
    <row r="157" spans="1:23" ht="13.5">
      <c r="A157" s="1"/>
      <c r="B157" s="5"/>
      <c r="C157" s="5"/>
      <c r="D157" s="5"/>
      <c r="E157" s="15"/>
      <c r="F157" s="16"/>
      <c r="M157" s="17"/>
      <c r="N157" s="17"/>
      <c r="O157" s="17"/>
      <c r="P157" s="17"/>
      <c r="Q157" s="17"/>
      <c r="R157" s="17"/>
      <c r="S157" s="16"/>
      <c r="T157" s="17"/>
      <c r="U157" s="17"/>
      <c r="V157" s="17"/>
      <c r="W157" s="5"/>
    </row>
    <row r="158" spans="1:23" ht="13.5">
      <c r="A158" s="1"/>
      <c r="B158" s="5"/>
      <c r="C158" s="5"/>
      <c r="D158" s="5"/>
      <c r="E158" s="15"/>
      <c r="F158" s="16"/>
      <c r="M158" s="17"/>
      <c r="N158" s="17"/>
      <c r="O158" s="17"/>
      <c r="P158" s="17"/>
      <c r="Q158" s="17"/>
      <c r="R158" s="17"/>
      <c r="S158" s="16"/>
      <c r="T158" s="17"/>
      <c r="U158" s="17"/>
      <c r="V158" s="17"/>
      <c r="W158" s="5"/>
    </row>
    <row r="159" spans="1:23" ht="13.5">
      <c r="A159" s="1"/>
      <c r="B159" s="5"/>
      <c r="C159" s="5"/>
      <c r="D159" s="5"/>
      <c r="E159" s="15"/>
      <c r="F159" s="16"/>
      <c r="M159" s="17"/>
      <c r="N159" s="17"/>
      <c r="O159" s="17"/>
      <c r="P159" s="17"/>
      <c r="Q159" s="17"/>
      <c r="R159" s="17"/>
      <c r="S159" s="16"/>
      <c r="T159" s="17"/>
      <c r="U159" s="17"/>
      <c r="V159" s="17"/>
      <c r="W159" s="5"/>
    </row>
    <row r="160" spans="1:23" ht="13.5">
      <c r="A160" s="1"/>
      <c r="B160" s="5"/>
      <c r="C160" s="5"/>
      <c r="D160" s="5"/>
      <c r="E160" s="15"/>
      <c r="F160" s="16"/>
      <c r="M160" s="17"/>
      <c r="N160" s="17"/>
      <c r="O160" s="17"/>
      <c r="P160" s="17"/>
      <c r="Q160" s="17"/>
      <c r="R160" s="17"/>
      <c r="S160" s="16"/>
      <c r="T160" s="17"/>
      <c r="U160" s="17"/>
      <c r="V160" s="17"/>
      <c r="W160" s="5"/>
    </row>
  </sheetData>
  <sheetProtection/>
  <mergeCells count="7">
    <mergeCell ref="L3:L4"/>
    <mergeCell ref="I3:K3"/>
    <mergeCell ref="B3:B4"/>
    <mergeCell ref="C3:C4"/>
    <mergeCell ref="D3:D4"/>
    <mergeCell ref="G3:H3"/>
    <mergeCell ref="E3:F3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労働者教育協会・学習の友社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第２</dc:creator>
  <cp:keywords/>
  <dc:description/>
  <cp:lastModifiedBy>016</cp:lastModifiedBy>
  <cp:lastPrinted>2010-01-06T00:17:44Z</cp:lastPrinted>
  <dcterms:created xsi:type="dcterms:W3CDTF">2009-10-27T03:59:11Z</dcterms:created>
  <dcterms:modified xsi:type="dcterms:W3CDTF">2010-02-18T03:41:06Z</dcterms:modified>
  <cp:category/>
  <cp:version/>
  <cp:contentType/>
  <cp:contentStatus/>
</cp:coreProperties>
</file>